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<sst xmlns="http://schemas.openxmlformats.org/spreadsheetml/2006/main" count="126" uniqueCount="122">
  <si>
    <t>Код доходов бюджетной классификации</t>
  </si>
  <si>
    <t>Наименование дохода</t>
  </si>
  <si>
    <t>Утверждено (тыс. руб.)</t>
  </si>
  <si>
    <t>Исполнено (тыс. руб.)</t>
  </si>
  <si>
    <t>1 01 02000 01 0000 110</t>
  </si>
  <si>
    <t>Налог на  доходы физических лиц: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</si>
  <si>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</si>
  <si>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</si>
  <si>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</si>
  <si>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</si>
  <si>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</si>
  <si>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</si>
  <si>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</si>
  <si>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</si>
  <si>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1 03 02000 01 0000 110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</si>
  <si>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</si>
  <si>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</si>
  <si>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</si>
  <si>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</si>
  <si>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</si>
  <si>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</si>
  <si>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</si>
  <si>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</si>
  <si>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</si>
  <si>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</si>
  <si>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</si>
  <si>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</si>
  <si>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</si>
  <si>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</si>
  <si>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</si>
  <si>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пошлина:</t>
  </si>
  <si>
    <t>1 08 03010 01 0000 110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</si>
  <si>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</si>
  <si>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</si>
  <si>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1 09 00000 00 0000 110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</si>
  <si>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</si>
  <si>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</si>
  <si>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собственности:</t>
  </si>
  <si>
    <t>1 11 05013 10 0000 120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</si>
  <si>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</si>
  <si>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</si>
  <si>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</si>
  <si>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</si>
  <si>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</si>
  <si>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</si>
  <si>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1 12 01000 01 0000 120</t>
  </si>
  <si>
    <t>Плата за негативное воздействие на окружающую среду</t>
  </si>
  <si>
    <t>1 13 00000 00 0000 000</t>
  </si>
  <si>
    <t>1 13 02995 05 0000 130</t>
  </si>
  <si>
    <t>Прочие доходы от компенсации затрат  бюджетов муниципальных районов</t>
  </si>
  <si>
    <t>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</si>
  <si>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</si>
  <si>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</si>
  <si>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1 16 00000 00 0000 000</t>
  </si>
  <si>
    <t>Штрафы, санкции, возмещение ущерба: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</si>
  <si>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</si>
  <si>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</si>
  <si>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</si>
  <si>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</si>
  <si>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</si>
  <si>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</si>
  <si>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</si>
  <si>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</si>
  <si>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</si>
  <si>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1 16 25030 01 0000 140</t>
  </si>
  <si>
    <t>Денежные взыскания (штрафы) за нарушения законодательства об охране и использовании животного мира</t>
  </si>
  <si>
    <t>1 16 25050 01 0000 140</t>
  </si>
  <si>
    <t>Денежные взыскания (штрафы) за нарушения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</si>
  <si>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</si>
  <si>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</si>
  <si>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</si>
  <si>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защиты в сфере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</si>
  <si>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</si>
  <si>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</si>
  <si>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</si>
  <si>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</si>
  <si>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</si>
  <si>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</si>
  <si>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</si>
  <si>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</si>
  <si>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</si>
  <si>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</si>
  <si>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доходы:</t>
  </si>
  <si>
    <t>ИТОГО собственных доходов</t>
  </si>
  <si>
    <t>Акцизы по подакцизным товарам (продукции), производимым на территории Российской Федерации: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</si>
  <si>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</si>
  <si>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Доходы от оказания платных услуг (работ) и компенсации затрат государства: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</si>
  <si>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</si>
  <si>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</si>
  <si>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</si>
  <si>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</si>
  <si>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</si>
  <si>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</si>
  <si>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</si>
  <si>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</si>
  <si>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Процент исполнения</t>
  </si>
  <si>
    <t>Отклонение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</si>
  <si>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</si>
  <si>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</si>
  <si>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2016 год</t>
  </si>
  <si>
    <t>1 11 03050 05 0000 120</t>
  </si>
  <si>
    <t>Проценты, полученные от предоставления бюджетных кредитов, выделенных на кассовый разрыв поселениям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</si>
  <si>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</si>
  <si>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</si>
  <si>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1 05 01000 01 0000 110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</si>
  <si>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</si>
  <si>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</si>
  <si>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</si>
  <si>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</si>
  <si>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1 05 01011 01 0000 110</t>
  </si>
  <si>
    <t>1 05 01021 01 0000 110</t>
  </si>
  <si>
    <t>1 05 01050 01 0000 110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</si>
  <si>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</si>
  <si>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</si>
  <si>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</si>
  <si>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</si>
  <si>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</si>
  <si>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</si>
  <si>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</si>
  <si>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</si>
  <si>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2017 год</t>
  </si>
  <si>
    <t>Анализ исполнения доходной части районного бюджета в части налоговых и неналоговых доходов за январь - март 2017 года в сравнении с аналогичным периодом 2016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</si>
</sst>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\.00\.00"/>
    <numFmt numFmtId="176" formatCode="000\.00\.000\.0"/>
    <numFmt numFmtId="177" formatCode="00\.000\.000"/>
    <numFmt numFmtId="178" formatCode="#,##0.00;[Red]\-#,##0.00;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  <numFmt numFmtId="185" formatCode="#,##0.0;[Red]\-#,##0.0"/>
    <numFmt numFmtId="186" formatCode="#,##0.00&quot;р.&quot;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40" fillId="0" borderId="7" applyNumberFormat="0" applyFill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69">
    <xf numFmtId="0" fontId="0" fillId="0" borderId="0" xfId="0" applyAlignment="1">
      <alignment/>
    </xf>
    <xf numFmtId="0" fontId="1" fillId="0" borderId="0" xfId="67" applyBorder="1">
      <alignment/>
      <protection/>
    </xf>
    <xf numFmtId="0" fontId="1" fillId="0" borderId="0" xfId="67" applyFill="1" applyBorder="1">
      <alignment/>
      <protection/>
    </xf>
    <xf numFmtId="0" fontId="8" fillId="0" borderId="0" xfId="67" applyFont="1" applyBorder="1" applyAlignment="1">
      <alignment horizontal="left" vertical="top"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justify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justify" vertical="top"/>
    </xf>
    <xf numFmtId="0" fontId="8" fillId="0" borderId="12" xfId="0" applyFont="1" applyBorder="1" applyAlignment="1">
      <alignment horizontal="justify" vertical="top" wrapText="1"/>
    </xf>
    <xf numFmtId="0" fontId="8" fillId="0" borderId="12" xfId="0" applyNumberFormat="1" applyFont="1" applyFill="1" applyBorder="1" applyAlignment="1" applyProtection="1">
      <alignment horizontal="justify" vertical="top" wrapText="1"/>
      <protection hidden="1"/>
    </xf>
    <xf numFmtId="0" fontId="10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67" applyFont="1" applyFill="1" applyBorder="1" applyAlignment="1">
      <alignment horizontal="justify" vertical="top" wrapText="1"/>
      <protection/>
    </xf>
    <xf numFmtId="0" fontId="8" fillId="0" borderId="12" xfId="67" applyFont="1" applyFill="1" applyBorder="1" applyAlignment="1" applyProtection="1">
      <alignment horizontal="left" vertical="top"/>
      <protection hidden="1"/>
    </xf>
    <xf numFmtId="0" fontId="8" fillId="0" borderId="12" xfId="66" applyNumberFormat="1" applyFont="1" applyFill="1" applyBorder="1" applyAlignment="1" applyProtection="1">
      <alignment horizontal="justify" vertical="top" wrapText="1"/>
      <protection hidden="1"/>
    </xf>
    <xf numFmtId="0" fontId="10" fillId="0" borderId="12" xfId="66" applyNumberFormat="1" applyFont="1" applyFill="1" applyBorder="1" applyAlignment="1" applyProtection="1">
      <alignment horizontal="justify" vertical="top" wrapText="1"/>
      <protection hidden="1"/>
    </xf>
    <xf numFmtId="0" fontId="10" fillId="0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0" borderId="0" xfId="67" applyFont="1" applyBorder="1" applyAlignment="1" applyProtection="1">
      <alignment horizontal="left" vertical="top"/>
      <protection hidden="1"/>
    </xf>
    <xf numFmtId="0" fontId="8" fillId="0" borderId="0" xfId="67" applyNumberFormat="1" applyFont="1" applyFill="1" applyBorder="1" applyAlignment="1" applyProtection="1">
      <alignment horizontal="justify" vertical="top" wrapText="1"/>
      <protection hidden="1"/>
    </xf>
    <xf numFmtId="0" fontId="10" fillId="0" borderId="0" xfId="67" applyNumberFormat="1" applyFont="1" applyFill="1" applyBorder="1" applyAlignment="1" applyProtection="1">
      <alignment horizontal="justify" vertical="top"/>
      <protection hidden="1"/>
    </xf>
    <xf numFmtId="0" fontId="8" fillId="0" borderId="0" xfId="67" applyFont="1" applyBorder="1" applyAlignment="1" applyProtection="1">
      <alignment horizontal="justify" vertical="top"/>
      <protection hidden="1"/>
    </xf>
    <xf numFmtId="0" fontId="8" fillId="0" borderId="0" xfId="67" applyFont="1" applyBorder="1" applyAlignment="1">
      <alignment horizontal="justify" vertical="top"/>
      <protection/>
    </xf>
    <xf numFmtId="0" fontId="8" fillId="0" borderId="0" xfId="67" applyFont="1" applyAlignment="1">
      <alignment horizontal="left" vertical="top"/>
      <protection/>
    </xf>
    <xf numFmtId="0" fontId="8" fillId="0" borderId="0" xfId="67" applyFont="1" applyAlignment="1">
      <alignment horizontal="justify" vertical="top"/>
      <protection/>
    </xf>
    <xf numFmtId="0" fontId="11" fillId="0" borderId="0" xfId="67" applyNumberFormat="1" applyFont="1" applyFill="1" applyBorder="1" applyAlignment="1" applyProtection="1">
      <alignment/>
      <protection hidden="1"/>
    </xf>
    <xf numFmtId="0" fontId="8" fillId="0" borderId="0" xfId="67" applyNumberFormat="1" applyFont="1" applyFill="1" applyBorder="1" applyAlignment="1" applyProtection="1">
      <alignment horizontal="justify" vertical="top"/>
      <protection hidden="1"/>
    </xf>
    <xf numFmtId="0" fontId="10" fillId="0" borderId="12" xfId="67" applyFont="1" applyFill="1" applyBorder="1" applyAlignment="1" applyProtection="1">
      <alignment horizontal="left" vertical="top"/>
      <protection hidden="1"/>
    </xf>
    <xf numFmtId="0" fontId="8" fillId="0" borderId="12" xfId="67" applyFont="1" applyBorder="1" applyAlignment="1" applyProtection="1">
      <alignment horizontal="left" vertical="top"/>
      <protection hidden="1"/>
    </xf>
    <xf numFmtId="0" fontId="8" fillId="0" borderId="12" xfId="67" applyNumberFormat="1" applyFont="1" applyFill="1" applyBorder="1" applyAlignment="1" applyProtection="1">
      <alignment horizontal="justify" vertical="top" wrapText="1"/>
      <protection hidden="1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top"/>
    </xf>
    <xf numFmtId="0" fontId="10" fillId="0" borderId="12" xfId="67" applyFont="1" applyBorder="1" applyAlignment="1" applyProtection="1">
      <alignment horizontal="left" vertical="top"/>
      <protection hidden="1"/>
    </xf>
    <xf numFmtId="0" fontId="10" fillId="0" borderId="13" xfId="67" applyNumberFormat="1" applyFont="1" applyFill="1" applyBorder="1" applyAlignment="1" applyProtection="1">
      <alignment wrapText="1"/>
      <protection hidden="1"/>
    </xf>
    <xf numFmtId="0" fontId="10" fillId="41" borderId="12" xfId="67" applyFont="1" applyFill="1" applyBorder="1" applyAlignment="1" applyProtection="1">
      <alignment horizontal="left" vertical="top"/>
      <protection hidden="1"/>
    </xf>
    <xf numFmtId="0" fontId="8" fillId="41" borderId="12" xfId="67" applyFont="1" applyFill="1" applyBorder="1" applyAlignment="1" applyProtection="1">
      <alignment horizontal="left" vertical="top"/>
      <protection hidden="1"/>
    </xf>
    <xf numFmtId="0" fontId="1" fillId="0" borderId="0" xfId="67" applyFont="1" applyFill="1" applyBorder="1">
      <alignment/>
      <protection/>
    </xf>
    <xf numFmtId="0" fontId="13" fillId="41" borderId="12" xfId="67" applyFont="1" applyFill="1" applyBorder="1" applyAlignment="1">
      <alignment horizontal="justify" vertical="top" wrapText="1"/>
      <protection/>
    </xf>
    <xf numFmtId="0" fontId="14" fillId="41" borderId="12" xfId="67" applyFont="1" applyFill="1" applyBorder="1" applyAlignment="1">
      <alignment horizontal="justify" vertical="top" wrapText="1"/>
      <protection/>
    </xf>
    <xf numFmtId="0" fontId="15" fillId="0" borderId="0" xfId="67" applyFont="1" applyFill="1" applyBorder="1">
      <alignment/>
      <protection/>
    </xf>
    <xf numFmtId="0" fontId="8" fillId="42" borderId="12" xfId="67" applyFont="1" applyFill="1" applyBorder="1" applyAlignment="1" applyProtection="1">
      <alignment horizontal="left" vertical="top"/>
      <protection hidden="1"/>
    </xf>
    <xf numFmtId="184" fontId="10" fillId="41" borderId="12" xfId="0" applyNumberFormat="1" applyFont="1" applyFill="1" applyBorder="1" applyAlignment="1">
      <alignment horizontal="center" vertical="top" wrapText="1"/>
    </xf>
    <xf numFmtId="2" fontId="10" fillId="41" borderId="12" xfId="67" applyNumberFormat="1" applyFont="1" applyFill="1" applyBorder="1" applyAlignment="1">
      <alignment vertical="top"/>
      <protection/>
    </xf>
    <xf numFmtId="184" fontId="8" fillId="41" borderId="12" xfId="0" applyNumberFormat="1" applyFont="1" applyFill="1" applyBorder="1" applyAlignment="1">
      <alignment horizontal="center" vertical="top"/>
    </xf>
    <xf numFmtId="2" fontId="8" fillId="41" borderId="12" xfId="67" applyNumberFormat="1" applyFont="1" applyFill="1" applyBorder="1" applyAlignment="1">
      <alignment vertical="top"/>
      <protection/>
    </xf>
    <xf numFmtId="184" fontId="10" fillId="41" borderId="12" xfId="0" applyNumberFormat="1" applyFont="1" applyFill="1" applyBorder="1" applyAlignment="1">
      <alignment horizontal="center" vertical="top"/>
    </xf>
    <xf numFmtId="2" fontId="10" fillId="41" borderId="12" xfId="67" applyNumberFormat="1" applyFont="1" applyFill="1" applyBorder="1" applyAlignment="1">
      <alignment horizontal="right" vertical="top"/>
      <protection/>
    </xf>
    <xf numFmtId="184" fontId="8" fillId="41" borderId="12" xfId="67" applyNumberFormat="1" applyFont="1" applyFill="1" applyBorder="1" applyAlignment="1" applyProtection="1">
      <alignment horizontal="center" vertical="top"/>
      <protection hidden="1"/>
    </xf>
    <xf numFmtId="184" fontId="10" fillId="41" borderId="12" xfId="67" applyNumberFormat="1" applyFont="1" applyFill="1" applyBorder="1" applyAlignment="1" applyProtection="1">
      <alignment horizontal="center" vertical="top"/>
      <protection hidden="1"/>
    </xf>
    <xf numFmtId="0" fontId="8" fillId="41" borderId="0" xfId="0" applyFont="1" applyFill="1" applyAlignment="1">
      <alignment horizontal="center" vertical="top"/>
    </xf>
    <xf numFmtId="0" fontId="0" fillId="41" borderId="0" xfId="0" applyFill="1" applyAlignment="1">
      <alignment/>
    </xf>
    <xf numFmtId="0" fontId="1" fillId="41" borderId="0" xfId="67" applyFill="1" applyBorder="1" applyAlignment="1">
      <alignment vertical="top"/>
      <protection/>
    </xf>
    <xf numFmtId="0" fontId="10" fillId="41" borderId="0" xfId="67" applyNumberFormat="1" applyFont="1" applyFill="1" applyBorder="1" applyAlignment="1" applyProtection="1">
      <alignment wrapText="1"/>
      <protection hidden="1"/>
    </xf>
    <xf numFmtId="0" fontId="1" fillId="41" borderId="0" xfId="67" applyFill="1" applyBorder="1" applyAlignment="1">
      <alignment/>
      <protection/>
    </xf>
    <xf numFmtId="0" fontId="10" fillId="41" borderId="12" xfId="67" applyFont="1" applyFill="1" applyBorder="1" applyAlignment="1">
      <alignment horizontal="center" vertical="top" wrapText="1"/>
      <protection/>
    </xf>
    <xf numFmtId="0" fontId="10" fillId="41" borderId="12" xfId="67" applyFont="1" applyFill="1" applyBorder="1" applyAlignment="1">
      <alignment vertical="top" wrapText="1"/>
      <protection/>
    </xf>
    <xf numFmtId="184" fontId="10" fillId="41" borderId="0" xfId="67" applyNumberFormat="1" applyFont="1" applyFill="1" applyBorder="1" applyAlignment="1" applyProtection="1">
      <alignment horizontal="center" vertical="top"/>
      <protection hidden="1"/>
    </xf>
    <xf numFmtId="0" fontId="1" fillId="41" borderId="0" xfId="67" applyFill="1" applyBorder="1">
      <alignment/>
      <protection/>
    </xf>
    <xf numFmtId="0" fontId="11" fillId="41" borderId="0" xfId="67" applyNumberFormat="1" applyFont="1" applyFill="1" applyBorder="1" applyAlignment="1" applyProtection="1">
      <alignment/>
      <protection hidden="1"/>
    </xf>
    <xf numFmtId="184" fontId="10" fillId="41" borderId="0" xfId="67" applyNumberFormat="1" applyFont="1" applyFill="1" applyBorder="1" applyAlignment="1">
      <alignment horizontal="center" vertical="top"/>
      <protection/>
    </xf>
    <xf numFmtId="184" fontId="10" fillId="41" borderId="0" xfId="67" applyNumberFormat="1" applyFont="1" applyFill="1" applyAlignment="1">
      <alignment horizontal="center" vertical="top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41" borderId="12" xfId="67" applyNumberFormat="1" applyFont="1" applyFill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67" applyNumberFormat="1" applyFont="1" applyFill="1" applyBorder="1" applyAlignment="1" applyProtection="1">
      <alignment horizontal="center" vertical="center" wrapText="1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" sqref="A2:J2"/>
    </sheetView>
  </sheetViews>
  <sheetFormatPr defaultColWidth="9.00390625" defaultRowHeight="12.75"/>
  <cols>
    <col min="1" max="1" width="24.625" style="23" customWidth="1"/>
    <col min="2" max="2" width="50.875" style="24" customWidth="1"/>
    <col min="3" max="3" width="13.25390625" style="62" customWidth="1"/>
    <col min="4" max="4" width="13.25390625" style="59" customWidth="1"/>
    <col min="5" max="5" width="10.00390625" style="53" customWidth="1"/>
    <col min="6" max="6" width="9.125" style="53" customWidth="1"/>
    <col min="7" max="7" width="13.125" style="59" customWidth="1"/>
    <col min="8" max="8" width="12.375" style="59" customWidth="1"/>
    <col min="9" max="9" width="9.75390625" style="59" customWidth="1"/>
    <col min="10" max="10" width="9.375" style="59" customWidth="1"/>
    <col min="11" max="16384" width="9.125" style="1" customWidth="1"/>
  </cols>
  <sheetData>
    <row r="1" spans="1:4" ht="15" customHeight="1">
      <c r="A1" s="4"/>
      <c r="B1" s="5"/>
      <c r="C1" s="51"/>
      <c r="D1" s="52"/>
    </row>
    <row r="2" spans="1:10" ht="41.25" customHeight="1">
      <c r="A2" s="68" t="s">
        <v>121</v>
      </c>
      <c r="B2" s="68"/>
      <c r="C2" s="68"/>
      <c r="D2" s="68"/>
      <c r="E2" s="68"/>
      <c r="F2" s="68"/>
      <c r="G2" s="68"/>
      <c r="H2" s="68"/>
      <c r="I2" s="68"/>
      <c r="J2" s="68"/>
    </row>
    <row r="3" spans="1:4" ht="47.25" customHeight="1" hidden="1" thickBot="1">
      <c r="A3" s="35"/>
      <c r="B3" s="35"/>
      <c r="C3" s="54"/>
      <c r="D3" s="55"/>
    </row>
    <row r="4" spans="1:10" ht="47.25" customHeight="1">
      <c r="A4" s="63" t="s">
        <v>0</v>
      </c>
      <c r="B4" s="66" t="s">
        <v>1</v>
      </c>
      <c r="C4" s="65" t="s">
        <v>120</v>
      </c>
      <c r="D4" s="65"/>
      <c r="E4" s="65"/>
      <c r="F4" s="65"/>
      <c r="G4" s="65" t="s">
        <v>99</v>
      </c>
      <c r="H4" s="65"/>
      <c r="I4" s="65"/>
      <c r="J4" s="65"/>
    </row>
    <row r="5" spans="1:10" ht="50.25" customHeight="1">
      <c r="A5" s="64"/>
      <c r="B5" s="67"/>
      <c r="C5" s="43" t="s">
        <v>2</v>
      </c>
      <c r="D5" s="56" t="s">
        <v>3</v>
      </c>
      <c r="E5" s="57" t="s">
        <v>95</v>
      </c>
      <c r="F5" s="57" t="s">
        <v>96</v>
      </c>
      <c r="G5" s="43" t="s">
        <v>2</v>
      </c>
      <c r="H5" s="56" t="s">
        <v>3</v>
      </c>
      <c r="I5" s="57" t="s">
        <v>95</v>
      </c>
      <c r="J5" s="57" t="s">
        <v>96</v>
      </c>
    </row>
    <row r="6" spans="1:10" ht="15.75" customHeight="1">
      <c r="A6" s="30" t="s">
        <v>4</v>
      </c>
      <c r="B6" s="31" t="s">
        <v>5</v>
      </c>
      <c r="C6" s="43">
        <f>SUM(C7:C10)</f>
        <v>65819.6</v>
      </c>
      <c r="D6" s="44">
        <f>SUM(D7:D10)</f>
        <v>13763.999999999998</v>
      </c>
      <c r="E6" s="44">
        <f>SUM(D6/C6)*100</f>
        <v>20.91170411245282</v>
      </c>
      <c r="F6" s="44">
        <f>SUM(25-E6)</f>
        <v>4.088295887547179</v>
      </c>
      <c r="G6" s="43">
        <f>SUM(G7:G10)</f>
        <v>91483</v>
      </c>
      <c r="H6" s="44">
        <f>SUM(H7:H10)</f>
        <v>20218.66</v>
      </c>
      <c r="I6" s="44">
        <f aca="true" t="shared" si="0" ref="I6:I14">SUM(H6/G6)*100</f>
        <v>22.101002372025402</v>
      </c>
      <c r="J6" s="44">
        <f>SUM(25-I6)</f>
        <v>2.898997627974598</v>
      </c>
    </row>
    <row r="7" spans="1:10" s="2" customFormat="1" ht="75" customHeight="1">
      <c r="A7" s="7" t="s">
        <v>6</v>
      </c>
      <c r="B7" s="8" t="s">
        <v>7</v>
      </c>
      <c r="C7" s="45">
        <v>65588.6</v>
      </c>
      <c r="D7" s="46">
        <v>13727.31</v>
      </c>
      <c r="E7" s="46">
        <f aca="true" t="shared" si="1" ref="E7:E62">SUM(D7/C7)*100</f>
        <v>20.929414562896596</v>
      </c>
      <c r="F7" s="46">
        <f aca="true" t="shared" si="2" ref="F7:F14">SUM(25-E7)</f>
        <v>4.070585437103404</v>
      </c>
      <c r="G7" s="45">
        <v>90986</v>
      </c>
      <c r="H7" s="46">
        <v>20091.55</v>
      </c>
      <c r="I7" s="46">
        <f t="shared" si="0"/>
        <v>22.082023608027608</v>
      </c>
      <c r="J7" s="46">
        <f aca="true" t="shared" si="3" ref="J7:J12">SUM(25-I7)</f>
        <v>2.917976391972392</v>
      </c>
    </row>
    <row r="8" spans="1:10" ht="105.75" customHeight="1">
      <c r="A8" s="6" t="s">
        <v>8</v>
      </c>
      <c r="B8" s="9" t="s">
        <v>9</v>
      </c>
      <c r="C8" s="45">
        <v>85</v>
      </c>
      <c r="D8" s="46">
        <v>7.4</v>
      </c>
      <c r="E8" s="46">
        <f t="shared" si="1"/>
        <v>8.705882352941178</v>
      </c>
      <c r="F8" s="46">
        <f t="shared" si="2"/>
        <v>16.294117647058822</v>
      </c>
      <c r="G8" s="45">
        <v>280</v>
      </c>
      <c r="H8" s="46">
        <v>48.33</v>
      </c>
      <c r="I8" s="46">
        <f t="shared" si="0"/>
        <v>17.260714285714286</v>
      </c>
      <c r="J8" s="46">
        <f t="shared" si="3"/>
        <v>7.739285714285714</v>
      </c>
    </row>
    <row r="9" spans="1:10" ht="46.5" customHeight="1">
      <c r="A9" s="7" t="s">
        <v>10</v>
      </c>
      <c r="B9" s="10" t="s">
        <v>11</v>
      </c>
      <c r="C9" s="45">
        <v>95</v>
      </c>
      <c r="D9" s="46">
        <v>4.16</v>
      </c>
      <c r="E9" s="46">
        <f t="shared" si="1"/>
        <v>4.378947368421053</v>
      </c>
      <c r="F9" s="46">
        <f t="shared" si="2"/>
        <v>20.621052631578948</v>
      </c>
      <c r="G9" s="45">
        <v>150</v>
      </c>
      <c r="H9" s="46">
        <v>17.66</v>
      </c>
      <c r="I9" s="46">
        <f t="shared" si="0"/>
        <v>11.773333333333333</v>
      </c>
      <c r="J9" s="46">
        <f t="shared" si="3"/>
        <v>13.226666666666667</v>
      </c>
    </row>
    <row r="10" spans="1:10" s="2" customFormat="1" ht="90.75" customHeight="1">
      <c r="A10" s="7" t="s">
        <v>12</v>
      </c>
      <c r="B10" s="10" t="s">
        <v>13</v>
      </c>
      <c r="C10" s="45">
        <v>51</v>
      </c>
      <c r="D10" s="46">
        <v>25.13</v>
      </c>
      <c r="E10" s="46">
        <f t="shared" si="1"/>
        <v>49.27450980392157</v>
      </c>
      <c r="F10" s="46">
        <f t="shared" si="2"/>
        <v>-24.274509803921568</v>
      </c>
      <c r="G10" s="45">
        <v>67</v>
      </c>
      <c r="H10" s="46">
        <v>61.12</v>
      </c>
      <c r="I10" s="46">
        <f t="shared" si="0"/>
        <v>91.22388059701491</v>
      </c>
      <c r="J10" s="46">
        <f t="shared" si="3"/>
        <v>-66.22388059701491</v>
      </c>
    </row>
    <row r="11" spans="1:10" s="2" customFormat="1" ht="33" customHeight="1">
      <c r="A11" s="11" t="s">
        <v>14</v>
      </c>
      <c r="B11" s="32" t="s">
        <v>84</v>
      </c>
      <c r="C11" s="47">
        <f>SUM(C12:C15)</f>
        <v>8581</v>
      </c>
      <c r="D11" s="48">
        <f>SUM(D12:D15)</f>
        <v>2155.29</v>
      </c>
      <c r="E11" s="44">
        <f t="shared" si="1"/>
        <v>25.117002680340285</v>
      </c>
      <c r="F11" s="44">
        <f t="shared" si="2"/>
        <v>-0.11700268034028483</v>
      </c>
      <c r="G11" s="47">
        <f>SUM(G12:G15)</f>
        <v>8880</v>
      </c>
      <c r="H11" s="48">
        <f>SUM(H12:H15)</f>
        <v>1972.6599999999999</v>
      </c>
      <c r="I11" s="44">
        <f t="shared" si="0"/>
        <v>22.21463963963964</v>
      </c>
      <c r="J11" s="44">
        <f t="shared" si="3"/>
        <v>2.785360360360361</v>
      </c>
    </row>
    <row r="12" spans="1:10" s="2" customFormat="1" ht="78.75" customHeight="1">
      <c r="A12" s="7" t="s">
        <v>15</v>
      </c>
      <c r="B12" s="13" t="s">
        <v>16</v>
      </c>
      <c r="C12" s="45">
        <v>3381</v>
      </c>
      <c r="D12" s="46">
        <v>801.57</v>
      </c>
      <c r="E12" s="46">
        <f t="shared" si="1"/>
        <v>23.70807453416149</v>
      </c>
      <c r="F12" s="46">
        <f t="shared" si="2"/>
        <v>1.29192546583851</v>
      </c>
      <c r="G12" s="45">
        <v>3552</v>
      </c>
      <c r="H12" s="46">
        <v>686.17</v>
      </c>
      <c r="I12" s="46">
        <f t="shared" si="0"/>
        <v>19.3178490990991</v>
      </c>
      <c r="J12" s="46">
        <f t="shared" si="3"/>
        <v>5.682150900900901</v>
      </c>
    </row>
    <row r="13" spans="1:10" s="2" customFormat="1" ht="90" customHeight="1">
      <c r="A13" s="14" t="s">
        <v>17</v>
      </c>
      <c r="B13" s="12" t="s">
        <v>18</v>
      </c>
      <c r="C13" s="49">
        <v>50</v>
      </c>
      <c r="D13" s="46">
        <v>8.01</v>
      </c>
      <c r="E13" s="46">
        <f>SUM(D13/C13)*100</f>
        <v>16.02</v>
      </c>
      <c r="F13" s="46">
        <f t="shared" si="2"/>
        <v>8.98</v>
      </c>
      <c r="G13" s="49">
        <v>0</v>
      </c>
      <c r="H13" s="46">
        <v>11.99</v>
      </c>
      <c r="I13" s="46"/>
      <c r="J13" s="46"/>
    </row>
    <row r="14" spans="1:10" s="2" customFormat="1" ht="76.5" customHeight="1">
      <c r="A14" s="14" t="s">
        <v>19</v>
      </c>
      <c r="B14" s="15" t="s">
        <v>20</v>
      </c>
      <c r="C14" s="49">
        <v>5150</v>
      </c>
      <c r="D14" s="46">
        <v>1492.74</v>
      </c>
      <c r="E14" s="46">
        <f t="shared" si="1"/>
        <v>28.985242718446603</v>
      </c>
      <c r="F14" s="46">
        <f t="shared" si="2"/>
        <v>-3.985242718446603</v>
      </c>
      <c r="G14" s="49">
        <v>5328</v>
      </c>
      <c r="H14" s="46">
        <v>1397.87</v>
      </c>
      <c r="I14" s="46">
        <f t="shared" si="0"/>
        <v>26.236298798798796</v>
      </c>
      <c r="J14" s="46">
        <f>SUM(25-I14)</f>
        <v>-1.2362987987987957</v>
      </c>
    </row>
    <row r="15" spans="1:10" s="2" customFormat="1" ht="76.5" customHeight="1">
      <c r="A15" s="14" t="s">
        <v>21</v>
      </c>
      <c r="B15" s="15" t="s">
        <v>22</v>
      </c>
      <c r="C15" s="49">
        <v>0</v>
      </c>
      <c r="D15" s="46">
        <v>-147.03</v>
      </c>
      <c r="E15" s="46"/>
      <c r="F15" s="46"/>
      <c r="G15" s="49">
        <v>0</v>
      </c>
      <c r="H15" s="46">
        <v>-123.37</v>
      </c>
      <c r="I15" s="46"/>
      <c r="J15" s="46"/>
    </row>
    <row r="16" spans="1:10" s="41" customFormat="1" ht="34.5" customHeight="1">
      <c r="A16" s="27" t="s">
        <v>104</v>
      </c>
      <c r="B16" s="39" t="s">
        <v>105</v>
      </c>
      <c r="C16" s="50">
        <f>SUM(C17:C19)</f>
        <v>6462</v>
      </c>
      <c r="D16" s="44">
        <f>SUM(D17:D19)</f>
        <v>1147.08</v>
      </c>
      <c r="E16" s="44">
        <f>SUM(D16/C16)*100</f>
        <v>17.751160631383474</v>
      </c>
      <c r="F16" s="44">
        <f aca="true" t="shared" si="4" ref="F16:F24">SUM(25-E16)</f>
        <v>7.248839368616526</v>
      </c>
      <c r="G16" s="50">
        <f>SUM(G17:G19)</f>
        <v>6644</v>
      </c>
      <c r="H16" s="44">
        <f>SUM(H17:H19)</f>
        <v>1330.6599999999999</v>
      </c>
      <c r="I16" s="44">
        <f>SUM(H16/G16)*100</f>
        <v>20.02799518362432</v>
      </c>
      <c r="J16" s="44">
        <f aca="true" t="shared" si="5" ref="J16:J42">SUM(25-I16)</f>
        <v>4.97200481637568</v>
      </c>
    </row>
    <row r="17" spans="1:10" s="2" customFormat="1" ht="46.5" customHeight="1">
      <c r="A17" s="14" t="s">
        <v>109</v>
      </c>
      <c r="B17" s="40" t="s">
        <v>106</v>
      </c>
      <c r="C17" s="49">
        <v>4300</v>
      </c>
      <c r="D17" s="46">
        <v>733.46</v>
      </c>
      <c r="E17" s="46">
        <f>SUM(D17/C17)*100</f>
        <v>17.05720930232558</v>
      </c>
      <c r="F17" s="46">
        <f t="shared" si="4"/>
        <v>7.942790697674418</v>
      </c>
      <c r="G17" s="49">
        <v>4876</v>
      </c>
      <c r="H17" s="46">
        <v>628.16</v>
      </c>
      <c r="I17" s="46">
        <f>SUM(H17/G17)*100</f>
        <v>12.882690730106644</v>
      </c>
      <c r="J17" s="46">
        <f t="shared" si="5"/>
        <v>12.117309269893356</v>
      </c>
    </row>
    <row r="18" spans="1:10" s="2" customFormat="1" ht="48.75" customHeight="1">
      <c r="A18" s="14" t="s">
        <v>110</v>
      </c>
      <c r="B18" s="40" t="s">
        <v>107</v>
      </c>
      <c r="C18" s="49">
        <v>1100</v>
      </c>
      <c r="D18" s="46">
        <v>350.75</v>
      </c>
      <c r="E18" s="46">
        <f>SUM(D18/C18)*100</f>
        <v>31.886363636363633</v>
      </c>
      <c r="F18" s="46">
        <f t="shared" si="4"/>
        <v>-6.886363636363633</v>
      </c>
      <c r="G18" s="49">
        <v>1072</v>
      </c>
      <c r="H18" s="46">
        <v>234.73</v>
      </c>
      <c r="I18" s="46">
        <f>SUM(H18/G18)*100</f>
        <v>21.896455223880594</v>
      </c>
      <c r="J18" s="46">
        <f t="shared" si="5"/>
        <v>3.1035447761194064</v>
      </c>
    </row>
    <row r="19" spans="1:10" s="2" customFormat="1" ht="33.75" customHeight="1">
      <c r="A19" s="14" t="s">
        <v>111</v>
      </c>
      <c r="B19" s="40" t="s">
        <v>108</v>
      </c>
      <c r="C19" s="49">
        <v>1062</v>
      </c>
      <c r="D19" s="46">
        <v>62.87</v>
      </c>
      <c r="E19" s="46">
        <f>SUM(D19/C19)*100</f>
        <v>5.919962335216572</v>
      </c>
      <c r="F19" s="46">
        <f t="shared" si="4"/>
        <v>19.08003766478343</v>
      </c>
      <c r="G19" s="49">
        <v>696</v>
      </c>
      <c r="H19" s="46">
        <v>467.77</v>
      </c>
      <c r="I19" s="46">
        <f>SUM(H19/G19)*100</f>
        <v>67.20833333333333</v>
      </c>
      <c r="J19" s="46">
        <f t="shared" si="5"/>
        <v>-42.20833333333333</v>
      </c>
    </row>
    <row r="20" spans="1:10" s="2" customFormat="1" ht="35.25" customHeight="1">
      <c r="A20" s="27" t="s">
        <v>23</v>
      </c>
      <c r="B20" s="16" t="s">
        <v>24</v>
      </c>
      <c r="C20" s="50">
        <v>10419</v>
      </c>
      <c r="D20" s="44">
        <v>2260.05</v>
      </c>
      <c r="E20" s="44">
        <f t="shared" si="1"/>
        <v>21.691621076878782</v>
      </c>
      <c r="F20" s="44">
        <f t="shared" si="4"/>
        <v>3.308378923121218</v>
      </c>
      <c r="G20" s="50">
        <v>11546</v>
      </c>
      <c r="H20" s="44">
        <v>2470.51</v>
      </c>
      <c r="I20" s="44">
        <f aca="true" t="shared" si="6" ref="I20:I25">SUM(H20/G20)*100</f>
        <v>21.39710722328079</v>
      </c>
      <c r="J20" s="44">
        <f t="shared" si="5"/>
        <v>3.6028927767192087</v>
      </c>
    </row>
    <row r="21" spans="1:10" s="2" customFormat="1" ht="26.25" customHeight="1">
      <c r="A21" s="27" t="s">
        <v>25</v>
      </c>
      <c r="B21" s="16" t="s">
        <v>26</v>
      </c>
      <c r="C21" s="50">
        <v>74</v>
      </c>
      <c r="D21" s="44">
        <v>43.61</v>
      </c>
      <c r="E21" s="44">
        <f>SUM(D21/C21)*100</f>
        <v>58.932432432432435</v>
      </c>
      <c r="F21" s="44">
        <f t="shared" si="4"/>
        <v>-33.932432432432435</v>
      </c>
      <c r="G21" s="50">
        <v>70</v>
      </c>
      <c r="H21" s="44">
        <v>8.96</v>
      </c>
      <c r="I21" s="44">
        <f t="shared" si="6"/>
        <v>12.8</v>
      </c>
      <c r="J21" s="44">
        <f t="shared" si="5"/>
        <v>12.2</v>
      </c>
    </row>
    <row r="22" spans="1:10" s="2" customFormat="1" ht="49.5" customHeight="1">
      <c r="A22" s="27" t="s">
        <v>27</v>
      </c>
      <c r="B22" s="16" t="s">
        <v>28</v>
      </c>
      <c r="C22" s="50">
        <v>123</v>
      </c>
      <c r="D22" s="44">
        <v>43.37</v>
      </c>
      <c r="E22" s="44">
        <f t="shared" si="1"/>
        <v>35.260162601626014</v>
      </c>
      <c r="F22" s="44">
        <f t="shared" si="4"/>
        <v>-10.260162601626014</v>
      </c>
      <c r="G22" s="50">
        <v>34</v>
      </c>
      <c r="H22" s="44">
        <v>27.02</v>
      </c>
      <c r="I22" s="44">
        <f t="shared" si="6"/>
        <v>79.47058823529412</v>
      </c>
      <c r="J22" s="44">
        <f t="shared" si="5"/>
        <v>-54.470588235294116</v>
      </c>
    </row>
    <row r="23" spans="1:10" s="2" customFormat="1" ht="24" customHeight="1">
      <c r="A23" s="27" t="s">
        <v>29</v>
      </c>
      <c r="B23" s="16" t="s">
        <v>30</v>
      </c>
      <c r="C23" s="50">
        <f>SUM(C24:C25)</f>
        <v>1690</v>
      </c>
      <c r="D23" s="44">
        <f>SUM(D24:D25)</f>
        <v>280.83</v>
      </c>
      <c r="E23" s="44">
        <f t="shared" si="1"/>
        <v>16.61715976331361</v>
      </c>
      <c r="F23" s="44">
        <f t="shared" si="4"/>
        <v>8.382840236686391</v>
      </c>
      <c r="G23" s="50">
        <f>SUM(G24:G25)</f>
        <v>1958</v>
      </c>
      <c r="H23" s="44">
        <f>SUM(H24:H25)</f>
        <v>263.82</v>
      </c>
      <c r="I23" s="44">
        <f t="shared" si="6"/>
        <v>13.473953013278855</v>
      </c>
      <c r="J23" s="44">
        <f t="shared" si="5"/>
        <v>11.526046986721145</v>
      </c>
    </row>
    <row r="24" spans="1:10" s="2" customFormat="1" ht="61.5" customHeight="1">
      <c r="A24" s="14" t="s">
        <v>31</v>
      </c>
      <c r="B24" s="15" t="s">
        <v>85</v>
      </c>
      <c r="C24" s="49">
        <v>1670</v>
      </c>
      <c r="D24" s="46">
        <v>280.83</v>
      </c>
      <c r="E24" s="46">
        <f t="shared" si="1"/>
        <v>16.816167664670658</v>
      </c>
      <c r="F24" s="46">
        <f t="shared" si="4"/>
        <v>8.183832335329342</v>
      </c>
      <c r="G24" s="49">
        <v>1943</v>
      </c>
      <c r="H24" s="46">
        <v>258.82</v>
      </c>
      <c r="I24" s="46">
        <f t="shared" si="6"/>
        <v>13.320638188368502</v>
      </c>
      <c r="J24" s="46">
        <f t="shared" si="5"/>
        <v>11.679361811631498</v>
      </c>
    </row>
    <row r="25" spans="1:10" s="2" customFormat="1" ht="37.5" customHeight="1">
      <c r="A25" s="37" t="s">
        <v>32</v>
      </c>
      <c r="B25" s="15" t="s">
        <v>33</v>
      </c>
      <c r="C25" s="49">
        <v>20</v>
      </c>
      <c r="D25" s="46">
        <v>0</v>
      </c>
      <c r="E25" s="46">
        <f>SUM(D25/C25)*100</f>
        <v>0</v>
      </c>
      <c r="F25" s="46">
        <f>SUM(25-E25)</f>
        <v>25</v>
      </c>
      <c r="G25" s="49">
        <v>15</v>
      </c>
      <c r="H25" s="46">
        <v>5</v>
      </c>
      <c r="I25" s="46">
        <f t="shared" si="6"/>
        <v>33.33333333333333</v>
      </c>
      <c r="J25" s="46">
        <f t="shared" si="5"/>
        <v>-8.333333333333329</v>
      </c>
    </row>
    <row r="26" spans="1:10" s="2" customFormat="1" ht="32.25" customHeight="1">
      <c r="A26" s="36" t="s">
        <v>34</v>
      </c>
      <c r="B26" s="16" t="s">
        <v>35</v>
      </c>
      <c r="C26" s="50">
        <v>0</v>
      </c>
      <c r="D26" s="44">
        <v>0.01</v>
      </c>
      <c r="E26" s="44"/>
      <c r="F26" s="44"/>
      <c r="G26" s="50">
        <v>0</v>
      </c>
      <c r="H26" s="44">
        <v>0</v>
      </c>
      <c r="I26" s="44"/>
      <c r="J26" s="44">
        <f t="shared" si="5"/>
        <v>25</v>
      </c>
    </row>
    <row r="27" spans="1:10" s="2" customFormat="1" ht="48" customHeight="1">
      <c r="A27" s="27" t="s">
        <v>36</v>
      </c>
      <c r="B27" s="16" t="s">
        <v>37</v>
      </c>
      <c r="C27" s="50">
        <f>SUM(C28:C35)</f>
        <v>4704</v>
      </c>
      <c r="D27" s="44">
        <f>SUM(D28:D35)</f>
        <v>1273.7600000000002</v>
      </c>
      <c r="E27" s="44">
        <f t="shared" si="1"/>
        <v>27.078231292517014</v>
      </c>
      <c r="F27" s="44">
        <f>SUM(25-E27)</f>
        <v>-2.078231292517014</v>
      </c>
      <c r="G27" s="50">
        <f>SUM(G28:G35)</f>
        <v>3963</v>
      </c>
      <c r="H27" s="44">
        <f>SUM(H29:H35)</f>
        <v>980.9200000000001</v>
      </c>
      <c r="I27" s="44">
        <f>SUM(H27/G27)*100</f>
        <v>24.751955589200104</v>
      </c>
      <c r="J27" s="44">
        <f t="shared" si="5"/>
        <v>0.2480444107998956</v>
      </c>
    </row>
    <row r="28" spans="1:10" s="2" customFormat="1" ht="48" customHeight="1" hidden="1">
      <c r="A28" s="14" t="s">
        <v>116</v>
      </c>
      <c r="B28" s="15" t="s">
        <v>117</v>
      </c>
      <c r="C28" s="49">
        <v>0</v>
      </c>
      <c r="D28" s="46">
        <v>0</v>
      </c>
      <c r="E28" s="46"/>
      <c r="F28" s="46"/>
      <c r="G28" s="49">
        <v>0</v>
      </c>
      <c r="H28" s="46">
        <v>0</v>
      </c>
      <c r="I28" s="46"/>
      <c r="J28" s="46">
        <f t="shared" si="5"/>
        <v>25</v>
      </c>
    </row>
    <row r="29" spans="1:10" s="38" customFormat="1" ht="33" customHeight="1">
      <c r="A29" s="14" t="s">
        <v>100</v>
      </c>
      <c r="B29" s="15" t="s">
        <v>101</v>
      </c>
      <c r="C29" s="49">
        <v>0</v>
      </c>
      <c r="D29" s="46">
        <v>0</v>
      </c>
      <c r="E29" s="46"/>
      <c r="F29" s="46"/>
      <c r="G29" s="49">
        <v>15</v>
      </c>
      <c r="H29" s="46">
        <v>5.26</v>
      </c>
      <c r="I29" s="46">
        <f aca="true" t="shared" si="7" ref="I29:I35">SUM(H29/G29)*100</f>
        <v>35.06666666666666</v>
      </c>
      <c r="J29" s="46">
        <f t="shared" si="5"/>
        <v>-10.066666666666663</v>
      </c>
    </row>
    <row r="30" spans="1:10" s="2" customFormat="1" ht="78.75" customHeight="1">
      <c r="A30" s="14" t="s">
        <v>38</v>
      </c>
      <c r="B30" s="15" t="s">
        <v>89</v>
      </c>
      <c r="C30" s="49">
        <v>1440</v>
      </c>
      <c r="D30" s="46">
        <v>292.87</v>
      </c>
      <c r="E30" s="46">
        <f t="shared" si="1"/>
        <v>20.338194444444444</v>
      </c>
      <c r="F30" s="46">
        <f aca="true" t="shared" si="8" ref="F30:F37">SUM(25-E30)</f>
        <v>4.661805555555556</v>
      </c>
      <c r="G30" s="49">
        <v>1161</v>
      </c>
      <c r="H30" s="46">
        <v>315.04</v>
      </c>
      <c r="I30" s="46">
        <f t="shared" si="7"/>
        <v>27.13522825150732</v>
      </c>
      <c r="J30" s="46">
        <f t="shared" si="5"/>
        <v>-2.1352282515073213</v>
      </c>
    </row>
    <row r="31" spans="1:10" s="2" customFormat="1" ht="78.75" customHeight="1">
      <c r="A31" s="14" t="s">
        <v>90</v>
      </c>
      <c r="B31" s="15" t="s">
        <v>91</v>
      </c>
      <c r="C31" s="49">
        <v>1311</v>
      </c>
      <c r="D31" s="46">
        <v>394.81</v>
      </c>
      <c r="E31" s="46">
        <f t="shared" si="1"/>
        <v>30.115179252479024</v>
      </c>
      <c r="F31" s="46">
        <f t="shared" si="8"/>
        <v>-5.115179252479024</v>
      </c>
      <c r="G31" s="49">
        <v>924</v>
      </c>
      <c r="H31" s="46">
        <v>243.41</v>
      </c>
      <c r="I31" s="46">
        <f t="shared" si="7"/>
        <v>26.34307359307359</v>
      </c>
      <c r="J31" s="46">
        <f t="shared" si="5"/>
        <v>-1.3430735930735906</v>
      </c>
    </row>
    <row r="32" spans="1:10" s="2" customFormat="1" ht="75" customHeight="1">
      <c r="A32" s="14" t="s">
        <v>102</v>
      </c>
      <c r="B32" s="15" t="s">
        <v>103</v>
      </c>
      <c r="C32" s="49">
        <v>28</v>
      </c>
      <c r="D32" s="46">
        <v>3.91</v>
      </c>
      <c r="E32" s="46">
        <f>SUM(D32/C32)*100</f>
        <v>13.964285714285715</v>
      </c>
      <c r="F32" s="46">
        <f t="shared" si="8"/>
        <v>11.035714285714285</v>
      </c>
      <c r="G32" s="49">
        <v>36</v>
      </c>
      <c r="H32" s="46">
        <v>4</v>
      </c>
      <c r="I32" s="46">
        <f t="shared" si="7"/>
        <v>11.11111111111111</v>
      </c>
      <c r="J32" s="46">
        <f t="shared" si="5"/>
        <v>13.88888888888889</v>
      </c>
    </row>
    <row r="33" spans="1:10" s="2" customFormat="1" ht="57" customHeight="1">
      <c r="A33" s="14" t="s">
        <v>39</v>
      </c>
      <c r="B33" s="15" t="s">
        <v>40</v>
      </c>
      <c r="C33" s="49">
        <v>802</v>
      </c>
      <c r="D33" s="46">
        <v>230.85</v>
      </c>
      <c r="E33" s="46">
        <f t="shared" si="1"/>
        <v>28.78428927680798</v>
      </c>
      <c r="F33" s="46">
        <f t="shared" si="8"/>
        <v>-3.7842892768079786</v>
      </c>
      <c r="G33" s="49">
        <v>802</v>
      </c>
      <c r="H33" s="46">
        <v>150.87</v>
      </c>
      <c r="I33" s="46">
        <f t="shared" si="7"/>
        <v>18.811720698254362</v>
      </c>
      <c r="J33" s="46">
        <f t="shared" si="5"/>
        <v>6.188279301745638</v>
      </c>
    </row>
    <row r="34" spans="1:10" s="2" customFormat="1" ht="36" customHeight="1">
      <c r="A34" s="14" t="s">
        <v>41</v>
      </c>
      <c r="B34" s="15" t="s">
        <v>42</v>
      </c>
      <c r="C34" s="45">
        <v>723</v>
      </c>
      <c r="D34" s="46">
        <v>256.63</v>
      </c>
      <c r="E34" s="46">
        <f t="shared" si="1"/>
        <v>35.49515905947441</v>
      </c>
      <c r="F34" s="46">
        <f t="shared" si="8"/>
        <v>-10.49515905947441</v>
      </c>
      <c r="G34" s="45">
        <v>625</v>
      </c>
      <c r="H34" s="46">
        <v>143.83</v>
      </c>
      <c r="I34" s="46">
        <f t="shared" si="7"/>
        <v>23.012800000000002</v>
      </c>
      <c r="J34" s="46">
        <f t="shared" si="5"/>
        <v>1.9871999999999979</v>
      </c>
    </row>
    <row r="35" spans="1:10" s="2" customFormat="1" ht="46.5" customHeight="1">
      <c r="A35" s="14" t="s">
        <v>43</v>
      </c>
      <c r="B35" s="15" t="s">
        <v>44</v>
      </c>
      <c r="C35" s="45">
        <v>400</v>
      </c>
      <c r="D35" s="46">
        <v>94.69</v>
      </c>
      <c r="E35" s="46">
        <f>SUM(D35/C35)*100</f>
        <v>23.6725</v>
      </c>
      <c r="F35" s="46">
        <f t="shared" si="8"/>
        <v>1.3275000000000006</v>
      </c>
      <c r="G35" s="45">
        <v>400</v>
      </c>
      <c r="H35" s="46">
        <v>118.51</v>
      </c>
      <c r="I35" s="46">
        <f t="shared" si="7"/>
        <v>29.6275</v>
      </c>
      <c r="J35" s="46">
        <f t="shared" si="5"/>
        <v>-4.627500000000001</v>
      </c>
    </row>
    <row r="36" spans="1:10" s="2" customFormat="1" ht="30" customHeight="1">
      <c r="A36" s="27" t="s">
        <v>45</v>
      </c>
      <c r="B36" s="16" t="s">
        <v>46</v>
      </c>
      <c r="C36" s="47">
        <v>323</v>
      </c>
      <c r="D36" s="44">
        <v>100.89</v>
      </c>
      <c r="E36" s="44">
        <f t="shared" si="1"/>
        <v>31.23529411764706</v>
      </c>
      <c r="F36" s="44">
        <f t="shared" si="8"/>
        <v>-6.2352941176470615</v>
      </c>
      <c r="G36" s="47">
        <v>110</v>
      </c>
      <c r="H36" s="44">
        <v>113.18</v>
      </c>
      <c r="I36" s="44">
        <f aca="true" t="shared" si="9" ref="I36:I45">SUM(H36/G36)*100</f>
        <v>102.8909090909091</v>
      </c>
      <c r="J36" s="44">
        <f t="shared" si="5"/>
        <v>-77.8909090909091</v>
      </c>
    </row>
    <row r="37" spans="1:10" s="2" customFormat="1" ht="27" customHeight="1">
      <c r="A37" s="27" t="s">
        <v>47</v>
      </c>
      <c r="B37" s="16" t="s">
        <v>86</v>
      </c>
      <c r="C37" s="47">
        <f>SUM(C38:C39)</f>
        <v>188</v>
      </c>
      <c r="D37" s="44">
        <f>SUM(D38:D39)</f>
        <v>0</v>
      </c>
      <c r="E37" s="44">
        <f t="shared" si="1"/>
        <v>0</v>
      </c>
      <c r="F37" s="44">
        <f t="shared" si="8"/>
        <v>25</v>
      </c>
      <c r="G37" s="47">
        <f>SUM(G38:G39)</f>
        <v>168</v>
      </c>
      <c r="H37" s="44">
        <f>SUM(H38:H39)</f>
        <v>96.41</v>
      </c>
      <c r="I37" s="44">
        <f t="shared" si="9"/>
        <v>57.38690476190476</v>
      </c>
      <c r="J37" s="44">
        <f t="shared" si="5"/>
        <v>-32.38690476190476</v>
      </c>
    </row>
    <row r="38" spans="1:10" s="2" customFormat="1" ht="45" customHeight="1" hidden="1">
      <c r="A38" s="42" t="s">
        <v>97</v>
      </c>
      <c r="B38" s="15" t="s">
        <v>98</v>
      </c>
      <c r="C38" s="45">
        <v>0</v>
      </c>
      <c r="D38" s="46">
        <v>0</v>
      </c>
      <c r="E38" s="46"/>
      <c r="F38" s="46"/>
      <c r="G38" s="45">
        <v>0</v>
      </c>
      <c r="H38" s="46">
        <v>0</v>
      </c>
      <c r="I38" s="46"/>
      <c r="J38" s="46">
        <f t="shared" si="5"/>
        <v>25</v>
      </c>
    </row>
    <row r="39" spans="1:10" s="2" customFormat="1" ht="34.5" customHeight="1">
      <c r="A39" s="14" t="s">
        <v>48</v>
      </c>
      <c r="B39" s="15" t="s">
        <v>49</v>
      </c>
      <c r="C39" s="45">
        <v>188</v>
      </c>
      <c r="D39" s="46">
        <v>0</v>
      </c>
      <c r="E39" s="46">
        <f>SUM(D39/C39)*100</f>
        <v>0</v>
      </c>
      <c r="F39" s="46">
        <f>SUM(25-E39)</f>
        <v>25</v>
      </c>
      <c r="G39" s="45">
        <v>168</v>
      </c>
      <c r="H39" s="46">
        <v>96.41</v>
      </c>
      <c r="I39" s="46">
        <f t="shared" si="9"/>
        <v>57.38690476190476</v>
      </c>
      <c r="J39" s="46">
        <f t="shared" si="5"/>
        <v>-32.38690476190476</v>
      </c>
    </row>
    <row r="40" spans="1:10" s="2" customFormat="1" ht="60" customHeight="1">
      <c r="A40" s="27" t="s">
        <v>50</v>
      </c>
      <c r="B40" s="16" t="s">
        <v>51</v>
      </c>
      <c r="C40" s="47">
        <v>1892</v>
      </c>
      <c r="D40" s="44">
        <v>263.55</v>
      </c>
      <c r="E40" s="44">
        <f t="shared" si="1"/>
        <v>13.92970401691332</v>
      </c>
      <c r="F40" s="44">
        <f>SUM(25-E40)</f>
        <v>11.07029598308668</v>
      </c>
      <c r="G40" s="47">
        <v>1892</v>
      </c>
      <c r="H40" s="44">
        <v>1246.5</v>
      </c>
      <c r="I40" s="44">
        <f t="shared" si="9"/>
        <v>65.88266384778014</v>
      </c>
      <c r="J40" s="44">
        <f t="shared" si="5"/>
        <v>-40.88266384778014</v>
      </c>
    </row>
    <row r="41" spans="1:10" s="2" customFormat="1" ht="56.25" customHeight="1">
      <c r="A41" s="27" t="s">
        <v>52</v>
      </c>
      <c r="B41" s="16" t="s">
        <v>92</v>
      </c>
      <c r="C41" s="47">
        <v>122</v>
      </c>
      <c r="D41" s="44">
        <v>2.93</v>
      </c>
      <c r="E41" s="44">
        <f t="shared" si="1"/>
        <v>2.4016393442622954</v>
      </c>
      <c r="F41" s="44">
        <f>SUM(25-E41)</f>
        <v>22.598360655737704</v>
      </c>
      <c r="G41" s="47">
        <v>250</v>
      </c>
      <c r="H41" s="44">
        <v>5.25</v>
      </c>
      <c r="I41" s="44">
        <f t="shared" si="9"/>
        <v>2.1</v>
      </c>
      <c r="J41" s="44">
        <f t="shared" si="5"/>
        <v>22.9</v>
      </c>
    </row>
    <row r="42" spans="1:10" s="2" customFormat="1" ht="57" customHeight="1">
      <c r="A42" s="27" t="s">
        <v>94</v>
      </c>
      <c r="B42" s="16" t="s">
        <v>93</v>
      </c>
      <c r="C42" s="47">
        <v>239</v>
      </c>
      <c r="D42" s="44">
        <v>81.86</v>
      </c>
      <c r="E42" s="44">
        <f t="shared" si="1"/>
        <v>34.2510460251046</v>
      </c>
      <c r="F42" s="44">
        <f>SUM(25-E42)</f>
        <v>-9.2510460251046</v>
      </c>
      <c r="G42" s="47">
        <v>250</v>
      </c>
      <c r="H42" s="44">
        <v>10.28</v>
      </c>
      <c r="I42" s="44">
        <f t="shared" si="9"/>
        <v>4.112</v>
      </c>
      <c r="J42" s="44">
        <f t="shared" si="5"/>
        <v>20.887999999999998</v>
      </c>
    </row>
    <row r="43" spans="1:10" s="2" customFormat="1" ht="57" customHeight="1">
      <c r="A43" s="27" t="s">
        <v>118</v>
      </c>
      <c r="B43" s="16" t="s">
        <v>119</v>
      </c>
      <c r="C43" s="47">
        <v>0</v>
      </c>
      <c r="D43" s="44">
        <v>0</v>
      </c>
      <c r="E43" s="44"/>
      <c r="F43" s="44"/>
      <c r="G43" s="47">
        <v>0</v>
      </c>
      <c r="H43" s="44">
        <v>0</v>
      </c>
      <c r="I43" s="44"/>
      <c r="J43" s="44"/>
    </row>
    <row r="44" spans="1:10" s="2" customFormat="1" ht="23.25" customHeight="1">
      <c r="A44" s="11" t="s">
        <v>53</v>
      </c>
      <c r="B44" s="33" t="s">
        <v>54</v>
      </c>
      <c r="C44" s="50">
        <f>SUM(C45:C60)</f>
        <v>1228</v>
      </c>
      <c r="D44" s="44">
        <f>SUM(D45:D60)</f>
        <v>194.68</v>
      </c>
      <c r="E44" s="44">
        <f t="shared" si="1"/>
        <v>15.85342019543974</v>
      </c>
      <c r="F44" s="44">
        <f>SUM(25-E44)</f>
        <v>9.14657980456026</v>
      </c>
      <c r="G44" s="50">
        <f>SUM(G45:G60)</f>
        <v>1127</v>
      </c>
      <c r="H44" s="44">
        <f>SUM(H45:H60)</f>
        <v>331.14</v>
      </c>
      <c r="I44" s="44">
        <f t="shared" si="9"/>
        <v>29.38243123336291</v>
      </c>
      <c r="J44" s="44">
        <f>SUM(25-I44)</f>
        <v>-4.382431233362912</v>
      </c>
    </row>
    <row r="45" spans="1:10" s="2" customFormat="1" ht="74.25" customHeight="1">
      <c r="A45" s="7" t="s">
        <v>55</v>
      </c>
      <c r="B45" s="8" t="s">
        <v>87</v>
      </c>
      <c r="C45" s="49">
        <v>30</v>
      </c>
      <c r="D45" s="46">
        <v>5.2</v>
      </c>
      <c r="E45" s="46">
        <f t="shared" si="1"/>
        <v>17.333333333333336</v>
      </c>
      <c r="F45" s="46">
        <f>SUM(25-E45)</f>
        <v>7.666666666666664</v>
      </c>
      <c r="G45" s="49">
        <v>30</v>
      </c>
      <c r="H45" s="46">
        <v>1.85</v>
      </c>
      <c r="I45" s="46">
        <f t="shared" si="9"/>
        <v>6.166666666666667</v>
      </c>
      <c r="J45" s="46">
        <f>SUM(25-I45)</f>
        <v>18.833333333333332</v>
      </c>
    </row>
    <row r="46" spans="1:10" s="2" customFormat="1" ht="45" customHeight="1">
      <c r="A46" s="7" t="s">
        <v>56</v>
      </c>
      <c r="B46" s="8" t="s">
        <v>57</v>
      </c>
      <c r="C46" s="49">
        <v>0</v>
      </c>
      <c r="D46" s="46">
        <v>1.5</v>
      </c>
      <c r="E46" s="46"/>
      <c r="F46" s="46"/>
      <c r="G46" s="49">
        <v>0</v>
      </c>
      <c r="H46" s="46">
        <v>0.15</v>
      </c>
      <c r="I46" s="46"/>
      <c r="J46" s="46"/>
    </row>
    <row r="47" spans="1:10" s="2" customFormat="1" ht="61.5" customHeight="1">
      <c r="A47" s="7" t="s">
        <v>58</v>
      </c>
      <c r="B47" s="8" t="s">
        <v>59</v>
      </c>
      <c r="C47" s="49">
        <v>6</v>
      </c>
      <c r="D47" s="46">
        <v>0</v>
      </c>
      <c r="E47" s="46">
        <f>SUM(D47/C47)*100</f>
        <v>0</v>
      </c>
      <c r="F47" s="46">
        <f>SUM(25-E47)</f>
        <v>25</v>
      </c>
      <c r="G47" s="49">
        <v>0</v>
      </c>
      <c r="H47" s="46">
        <v>2</v>
      </c>
      <c r="I47" s="46"/>
      <c r="J47" s="46"/>
    </row>
    <row r="48" spans="1:10" s="2" customFormat="1" ht="62.25" customHeight="1">
      <c r="A48" s="7" t="s">
        <v>60</v>
      </c>
      <c r="B48" s="8" t="s">
        <v>61</v>
      </c>
      <c r="C48" s="49">
        <v>0</v>
      </c>
      <c r="D48" s="46">
        <v>0</v>
      </c>
      <c r="E48" s="46"/>
      <c r="F48" s="46"/>
      <c r="G48" s="49">
        <v>10</v>
      </c>
      <c r="H48" s="46">
        <v>0</v>
      </c>
      <c r="I48" s="46">
        <f aca="true" t="shared" si="10" ref="I48:I56">SUM(H48/G48)*100</f>
        <v>0</v>
      </c>
      <c r="J48" s="46">
        <f aca="true" t="shared" si="11" ref="J48:J54">SUM(25-I48)</f>
        <v>25</v>
      </c>
    </row>
    <row r="49" spans="1:10" s="2" customFormat="1" ht="62.25" customHeight="1" hidden="1">
      <c r="A49" s="7" t="s">
        <v>112</v>
      </c>
      <c r="B49" s="8" t="s">
        <v>113</v>
      </c>
      <c r="C49" s="49">
        <v>0</v>
      </c>
      <c r="D49" s="46">
        <v>0</v>
      </c>
      <c r="E49" s="46"/>
      <c r="F49" s="46"/>
      <c r="G49" s="49">
        <v>0</v>
      </c>
      <c r="H49" s="46">
        <v>0</v>
      </c>
      <c r="I49" s="46"/>
      <c r="J49" s="46">
        <f t="shared" si="11"/>
        <v>25</v>
      </c>
    </row>
    <row r="50" spans="1:10" s="2" customFormat="1" ht="62.25" customHeight="1">
      <c r="A50" s="7" t="s">
        <v>62</v>
      </c>
      <c r="B50" s="8" t="s">
        <v>63</v>
      </c>
      <c r="C50" s="49">
        <v>0</v>
      </c>
      <c r="D50" s="46">
        <v>0</v>
      </c>
      <c r="E50" s="46"/>
      <c r="F50" s="46"/>
      <c r="G50" s="49">
        <v>4</v>
      </c>
      <c r="H50" s="46">
        <v>0</v>
      </c>
      <c r="I50" s="46">
        <f t="shared" si="10"/>
        <v>0</v>
      </c>
      <c r="J50" s="46">
        <f t="shared" si="11"/>
        <v>25</v>
      </c>
    </row>
    <row r="51" spans="1:10" s="2" customFormat="1" ht="41.25" customHeight="1">
      <c r="A51" s="7" t="s">
        <v>64</v>
      </c>
      <c r="B51" s="8" t="s">
        <v>65</v>
      </c>
      <c r="C51" s="49">
        <v>6</v>
      </c>
      <c r="D51" s="46">
        <v>0</v>
      </c>
      <c r="E51" s="46">
        <f t="shared" si="1"/>
        <v>0</v>
      </c>
      <c r="F51" s="46">
        <f>SUM(25-E51)</f>
        <v>25</v>
      </c>
      <c r="G51" s="49">
        <v>3</v>
      </c>
      <c r="H51" s="46">
        <v>0</v>
      </c>
      <c r="I51" s="46">
        <f t="shared" si="10"/>
        <v>0</v>
      </c>
      <c r="J51" s="46">
        <f t="shared" si="11"/>
        <v>25</v>
      </c>
    </row>
    <row r="52" spans="1:10" s="2" customFormat="1" ht="29.25" customHeight="1">
      <c r="A52" s="7" t="s">
        <v>66</v>
      </c>
      <c r="B52" s="8" t="s">
        <v>67</v>
      </c>
      <c r="C52" s="49">
        <v>40</v>
      </c>
      <c r="D52" s="46">
        <v>2</v>
      </c>
      <c r="E52" s="46">
        <f t="shared" si="1"/>
        <v>5</v>
      </c>
      <c r="F52" s="46">
        <f>SUM(25-E52)</f>
        <v>20</v>
      </c>
      <c r="G52" s="49">
        <v>40</v>
      </c>
      <c r="H52" s="46">
        <v>21.09</v>
      </c>
      <c r="I52" s="46">
        <f t="shared" si="10"/>
        <v>52.725</v>
      </c>
      <c r="J52" s="46">
        <f t="shared" si="11"/>
        <v>-27.725</v>
      </c>
    </row>
    <row r="53" spans="1:10" s="2" customFormat="1" ht="30" customHeight="1">
      <c r="A53" s="7" t="s">
        <v>68</v>
      </c>
      <c r="B53" s="8" t="s">
        <v>69</v>
      </c>
      <c r="C53" s="49">
        <v>105</v>
      </c>
      <c r="D53" s="46">
        <v>12</v>
      </c>
      <c r="E53" s="46">
        <f t="shared" si="1"/>
        <v>11.428571428571429</v>
      </c>
      <c r="F53" s="46">
        <f>SUM(25-E53)</f>
        <v>13.571428571428571</v>
      </c>
      <c r="G53" s="49">
        <v>50</v>
      </c>
      <c r="H53" s="46">
        <v>0.4</v>
      </c>
      <c r="I53" s="46">
        <f t="shared" si="10"/>
        <v>0.8</v>
      </c>
      <c r="J53" s="46">
        <f t="shared" si="11"/>
        <v>24.2</v>
      </c>
    </row>
    <row r="54" spans="1:10" s="2" customFormat="1" ht="46.5" customHeight="1">
      <c r="A54" s="7" t="s">
        <v>70</v>
      </c>
      <c r="B54" s="8" t="s">
        <v>71</v>
      </c>
      <c r="C54" s="49">
        <v>5</v>
      </c>
      <c r="D54" s="46">
        <v>1</v>
      </c>
      <c r="E54" s="46">
        <f t="shared" si="1"/>
        <v>20</v>
      </c>
      <c r="F54" s="46">
        <f>SUM(25-E54)</f>
        <v>5</v>
      </c>
      <c r="G54" s="49">
        <v>5</v>
      </c>
      <c r="H54" s="46">
        <v>0</v>
      </c>
      <c r="I54" s="46">
        <f t="shared" si="10"/>
        <v>0</v>
      </c>
      <c r="J54" s="46">
        <f t="shared" si="11"/>
        <v>25</v>
      </c>
    </row>
    <row r="55" spans="1:10" s="2" customFormat="1" ht="46.5" customHeight="1" hidden="1">
      <c r="A55" s="7" t="s">
        <v>114</v>
      </c>
      <c r="B55" s="8" t="s">
        <v>115</v>
      </c>
      <c r="C55" s="49"/>
      <c r="D55" s="46"/>
      <c r="E55" s="46"/>
      <c r="F55" s="46"/>
      <c r="G55" s="49">
        <v>0</v>
      </c>
      <c r="H55" s="46">
        <v>0</v>
      </c>
      <c r="I55" s="46"/>
      <c r="J55" s="46"/>
    </row>
    <row r="56" spans="1:10" s="2" customFormat="1" ht="31.5" customHeight="1">
      <c r="A56" s="7" t="s">
        <v>72</v>
      </c>
      <c r="B56" s="8" t="s">
        <v>73</v>
      </c>
      <c r="C56" s="49">
        <v>10</v>
      </c>
      <c r="D56" s="46">
        <v>7.5</v>
      </c>
      <c r="E56" s="46">
        <f t="shared" si="1"/>
        <v>75</v>
      </c>
      <c r="F56" s="46">
        <f>SUM(25-E56)</f>
        <v>-50</v>
      </c>
      <c r="G56" s="49">
        <v>150</v>
      </c>
      <c r="H56" s="46">
        <v>0</v>
      </c>
      <c r="I56" s="46">
        <f t="shared" si="10"/>
        <v>0</v>
      </c>
      <c r="J56" s="46">
        <f>SUM(25-I56)</f>
        <v>25</v>
      </c>
    </row>
    <row r="57" spans="1:10" s="2" customFormat="1" ht="60.75" customHeight="1">
      <c r="A57" s="14" t="s">
        <v>74</v>
      </c>
      <c r="B57" s="29" t="s">
        <v>88</v>
      </c>
      <c r="C57" s="49">
        <v>20</v>
      </c>
      <c r="D57" s="46">
        <v>0</v>
      </c>
      <c r="E57" s="46">
        <f t="shared" si="1"/>
        <v>0</v>
      </c>
      <c r="F57" s="46">
        <f>SUM(25-E57)</f>
        <v>25</v>
      </c>
      <c r="G57" s="49">
        <v>20</v>
      </c>
      <c r="H57" s="46">
        <v>0</v>
      </c>
      <c r="I57" s="46">
        <f>SUM(H57/G57)*100</f>
        <v>0</v>
      </c>
      <c r="J57" s="46">
        <f>SUM(25-I57)</f>
        <v>25</v>
      </c>
    </row>
    <row r="58" spans="1:10" ht="43.5" customHeight="1">
      <c r="A58" s="28" t="s">
        <v>75</v>
      </c>
      <c r="B58" s="29" t="s">
        <v>76</v>
      </c>
      <c r="C58" s="49">
        <v>2</v>
      </c>
      <c r="D58" s="46">
        <v>2.45</v>
      </c>
      <c r="E58" s="46">
        <f>SUM(D58/C58)*100</f>
        <v>122.50000000000001</v>
      </c>
      <c r="F58" s="46">
        <f>SUM(25-E58)</f>
        <v>-97.50000000000001</v>
      </c>
      <c r="G58" s="49">
        <v>0</v>
      </c>
      <c r="H58" s="46">
        <v>0.68</v>
      </c>
      <c r="I58" s="46"/>
      <c r="J58" s="46"/>
    </row>
    <row r="59" spans="1:10" ht="60.75" customHeight="1">
      <c r="A59" s="28" t="s">
        <v>77</v>
      </c>
      <c r="B59" s="29" t="s">
        <v>78</v>
      </c>
      <c r="C59" s="49">
        <v>151</v>
      </c>
      <c r="D59" s="46">
        <v>21.53</v>
      </c>
      <c r="E59" s="46">
        <f t="shared" si="1"/>
        <v>14.258278145695366</v>
      </c>
      <c r="F59" s="46">
        <f>SUM(25-E59)</f>
        <v>10.741721854304634</v>
      </c>
      <c r="G59" s="49">
        <v>190</v>
      </c>
      <c r="H59" s="46">
        <v>36.72</v>
      </c>
      <c r="I59" s="46">
        <f>SUM(H59/G59)*100</f>
        <v>19.326315789473682</v>
      </c>
      <c r="J59" s="46">
        <f>SUM(25-I59)</f>
        <v>5.673684210526318</v>
      </c>
    </row>
    <row r="60" spans="1:10" ht="45" customHeight="1">
      <c r="A60" s="28" t="s">
        <v>79</v>
      </c>
      <c r="B60" s="29" t="s">
        <v>80</v>
      </c>
      <c r="C60" s="49">
        <v>853</v>
      </c>
      <c r="D60" s="46">
        <v>141.5</v>
      </c>
      <c r="E60" s="46">
        <f t="shared" si="1"/>
        <v>16.588511137162953</v>
      </c>
      <c r="F60" s="46">
        <f>SUM(25-E60)</f>
        <v>8.411488862837047</v>
      </c>
      <c r="G60" s="49">
        <v>625</v>
      </c>
      <c r="H60" s="46">
        <v>268.25</v>
      </c>
      <c r="I60" s="46">
        <f>SUM(H60/G60)*100</f>
        <v>42.92</v>
      </c>
      <c r="J60" s="46">
        <f>SUM(25-I60)</f>
        <v>-17.92</v>
      </c>
    </row>
    <row r="61" spans="1:10" ht="17.25" customHeight="1">
      <c r="A61" s="34" t="s">
        <v>81</v>
      </c>
      <c r="B61" s="17" t="s">
        <v>82</v>
      </c>
      <c r="C61" s="50">
        <v>0</v>
      </c>
      <c r="D61" s="44">
        <v>0</v>
      </c>
      <c r="E61" s="44"/>
      <c r="F61" s="44"/>
      <c r="G61" s="50">
        <v>0</v>
      </c>
      <c r="H61" s="44">
        <v>0</v>
      </c>
      <c r="I61" s="44"/>
      <c r="J61" s="44"/>
    </row>
    <row r="62" spans="1:10" ht="19.5" customHeight="1">
      <c r="A62" s="34"/>
      <c r="B62" s="17" t="s">
        <v>83</v>
      </c>
      <c r="C62" s="50">
        <f>SUM(C6+C11+C16+C20+C21+C22+C23+C26+C27+C36+C37+C40+C41+C42+C43+C44+C61)</f>
        <v>101864.6</v>
      </c>
      <c r="D62" s="44">
        <f>SUM(D6+D11+D16+D20+D21+D22+D23+D26+D27+D36+D37+D40+D41+D42+D43+D44+D61)</f>
        <v>21611.909999999993</v>
      </c>
      <c r="E62" s="44">
        <f t="shared" si="1"/>
        <v>21.216310671224342</v>
      </c>
      <c r="F62" s="44">
        <f>SUM(25-E62)</f>
        <v>3.783689328775658</v>
      </c>
      <c r="G62" s="50">
        <f>SUM(G6+G11+G16+G20+G21+G22+G23+G26+G27+G36+G37+G40+G41+G42+G43+G44+G61)</f>
        <v>128375</v>
      </c>
      <c r="H62" s="44">
        <f>SUM(H6+H11+H16+H20+H21+H22+H23+H26+H27+H36+H37+H40+H41+H42+H43+H44+H61)</f>
        <v>29075.969999999998</v>
      </c>
      <c r="I62" s="44">
        <f>SUM(H62/G62)*100</f>
        <v>22.64924634858812</v>
      </c>
      <c r="J62" s="44">
        <f>SUM(25-I62)</f>
        <v>2.3507536514118783</v>
      </c>
    </row>
    <row r="63" spans="1:3" ht="12.75" customHeight="1">
      <c r="A63" s="18"/>
      <c r="B63" s="19"/>
      <c r="C63" s="58"/>
    </row>
    <row r="64" spans="1:3" ht="12.75" customHeight="1">
      <c r="A64" s="18"/>
      <c r="B64" s="19"/>
      <c r="C64" s="58"/>
    </row>
    <row r="65" spans="1:3" ht="12.75" customHeight="1">
      <c r="A65" s="18"/>
      <c r="B65" s="19"/>
      <c r="C65" s="58"/>
    </row>
    <row r="66" spans="1:3" ht="12.75" customHeight="1">
      <c r="A66" s="18"/>
      <c r="B66" s="19"/>
      <c r="C66" s="58"/>
    </row>
    <row r="67" spans="1:3" ht="12.75" customHeight="1">
      <c r="A67" s="18"/>
      <c r="B67" s="19"/>
      <c r="C67" s="58"/>
    </row>
    <row r="68" spans="1:3" ht="12.75" customHeight="1">
      <c r="A68" s="18"/>
      <c r="B68" s="19"/>
      <c r="C68" s="58"/>
    </row>
    <row r="69" spans="1:3" ht="12.75" customHeight="1">
      <c r="A69" s="18"/>
      <c r="B69" s="19"/>
      <c r="C69" s="58"/>
    </row>
    <row r="70" spans="1:3" ht="12.75" customHeight="1">
      <c r="A70" s="18"/>
      <c r="B70" s="19"/>
      <c r="C70" s="58"/>
    </row>
    <row r="71" spans="1:3" ht="12.75" customHeight="1">
      <c r="A71" s="18"/>
      <c r="B71" s="19"/>
      <c r="C71" s="58"/>
    </row>
    <row r="72" spans="1:3" ht="12.75" customHeight="1">
      <c r="A72" s="18"/>
      <c r="B72" s="25"/>
      <c r="C72" s="60"/>
    </row>
    <row r="73" spans="1:3" ht="21.75" customHeight="1">
      <c r="A73" s="18"/>
      <c r="B73" s="26"/>
      <c r="C73" s="58"/>
    </row>
    <row r="74" spans="1:3" ht="12.75" customHeight="1">
      <c r="A74" s="18"/>
      <c r="B74" s="25"/>
      <c r="C74" s="60"/>
    </row>
    <row r="75" spans="1:3" ht="12.75" customHeight="1">
      <c r="A75" s="18"/>
      <c r="B75" s="20"/>
      <c r="C75" s="58"/>
    </row>
    <row r="76" spans="1:3" ht="12.75" customHeight="1">
      <c r="A76" s="18"/>
      <c r="B76" s="21"/>
      <c r="C76" s="58"/>
    </row>
    <row r="77" spans="1:3" ht="15">
      <c r="A77" s="3"/>
      <c r="B77" s="22"/>
      <c r="C77" s="61"/>
    </row>
    <row r="78" spans="1:3" ht="15">
      <c r="A78" s="3"/>
      <c r="B78" s="22"/>
      <c r="C78" s="61"/>
    </row>
    <row r="79" spans="1:3" ht="15">
      <c r="A79" s="3"/>
      <c r="B79" s="22"/>
      <c r="C79" s="61"/>
    </row>
    <row r="80" spans="1:3" ht="15">
      <c r="A80" s="3"/>
      <c r="B80" s="22"/>
      <c r="C80" s="61"/>
    </row>
    <row r="81" spans="1:3" ht="15">
      <c r="A81" s="3"/>
      <c r="B81" s="22"/>
      <c r="C81" s="61"/>
    </row>
  </sheetData>
  <sheetProtection/>
  <mergeCells count="5">
    <mergeCell ref="A4:A5"/>
    <mergeCell ref="C4:F4"/>
    <mergeCell ref="G4:J4"/>
    <mergeCell ref="B4:B5"/>
    <mergeCell ref="A2:J2"/>
  </mergeCells>
  <printOptions/>
  <pageMargins left="1" right="1" top="1" bottom="1" header="0.5" footer="0.5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Хансен С.В.</cp:lastModifiedBy>
  <cp:lastPrinted>2017-05-16T13:06:47Z</cp:lastPrinted>
  <dcterms:created xsi:type="dcterms:W3CDTF">2008-04-09T13:19:06Z</dcterms:created>
  <dcterms:modified xsi:type="dcterms:W3CDTF">2017-11-14T12:07:06Z</dcterms:modified>
  <cp:category/>
  <cp:version/>
  <cp:contentType/>
  <cp:contentStatus/>
</cp:coreProperties>
</file>