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60"/>
  </bookViews>
  <sheets>
    <sheet name="расходы" sheetId="4" r:id="rId1"/>
  </sheets>
  <calcPr calcId="144525"/>
</workbook>
</file>

<file path=xl/calcChain.xml><?xml version="1.0" encoding="utf-8"?>
<calcChain xmlns="http://schemas.openxmlformats.org/spreadsheetml/2006/main">
  <c r="G35" i="4" l="1"/>
  <c r="G37" i="4"/>
  <c r="E37" i="4"/>
  <c r="G6" i="4" l="1"/>
  <c r="G7" i="4"/>
  <c r="G8" i="4"/>
  <c r="G9" i="4"/>
  <c r="G11" i="4"/>
  <c r="G12" i="4"/>
  <c r="G13" i="4"/>
  <c r="G14" i="4"/>
  <c r="G16" i="4"/>
  <c r="G17" i="4"/>
  <c r="G18" i="4"/>
  <c r="G19" i="4"/>
  <c r="G20" i="4"/>
  <c r="G21" i="4"/>
  <c r="G22" i="4"/>
  <c r="G25" i="4"/>
  <c r="G26" i="4"/>
  <c r="G27" i="4"/>
  <c r="G28" i="4"/>
  <c r="G29" i="4"/>
  <c r="G30" i="4"/>
  <c r="G31" i="4"/>
  <c r="G33" i="4"/>
  <c r="G34" i="4"/>
  <c r="G36" i="4"/>
  <c r="G38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6" i="4"/>
  <c r="C31" i="4"/>
  <c r="C34" i="4"/>
  <c r="C30" i="4"/>
  <c r="C26" i="4"/>
  <c r="C27" i="4"/>
  <c r="C11" i="4"/>
  <c r="C19" i="4"/>
  <c r="E5" i="4" l="1"/>
  <c r="G5" i="4" l="1"/>
  <c r="F39" i="4" l="1"/>
  <c r="D39" i="4" l="1"/>
  <c r="G39" i="4" s="1"/>
  <c r="C39" i="4"/>
  <c r="E39" i="4" l="1"/>
</calcChain>
</file>

<file path=xl/sharedStrings.xml><?xml version="1.0" encoding="utf-8"?>
<sst xmlns="http://schemas.openxmlformats.org/spreadsheetml/2006/main" count="78" uniqueCount="78">
  <si>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</si>
  <si>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</si>
  <si>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</si>
  <si>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</si>
  <si>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</si>
  <si>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</si>
  <si>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</si>
  <si>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</si>
  <si>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</si>
  <si>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</si>
  <si>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</si>
  <si>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</si>
  <si>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</si>
  <si>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</si>
  <si>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</si>
  <si>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</si>
  <si>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</si>
  <si>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</si>
  <si>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</si>
  <si>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1006</t>
  </si>
  <si>
    <t>1101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</si>
  <si>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</si>
  <si>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</si>
  <si>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</si>
  <si>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</si>
  <si>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</si>
  <si>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</si>
  <si>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</si>
  <si>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</si>
  <si>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</si>
  <si>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</si>
  <si>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</si>
  <si>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</si>
  <si>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</si>
  <si>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</si>
  <si>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</si>
  <si>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</si>
  <si>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</si>
  <si>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</si>
  <si>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</si>
  <si>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</si>
  <si>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</si>
  <si>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</si>
  <si>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</si>
  <si>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</si>
  <si>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</si>
  <si>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</si>
  <si>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</si>
  <si>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</si>
  <si>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</si>
  <si>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</si>
  <si>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</si>
  <si>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</si>
  <si>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</si>
  <si>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0502</t>
  </si>
  <si>
    <t>Коммунальное хозяйство</t>
  </si>
  <si>
    <t>0501</t>
  </si>
  <si>
    <t>Жилищное хозяйство</t>
  </si>
  <si>
    <t>0503</t>
  </si>
  <si>
    <t>Благоустройство</t>
  </si>
  <si>
    <t>Гражданская оборона</t>
  </si>
  <si>
    <t>0111</t>
  </si>
  <si>
    <t>Резервные фонды</t>
  </si>
  <si>
    <t>тыс. руб.</t>
  </si>
  <si>
    <t>0203</t>
  </si>
  <si>
    <t>Мобилизационная и вневойсковая подготовка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</si>
  <si>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</si>
  <si>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</si>
  <si>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0602</t>
  </si>
  <si>
    <t>Сбор, удаление отходов и очистка сточных вод</t>
  </si>
  <si>
    <t>утверждено в бюджете на 2023 год (тыс.руб.)</t>
  </si>
  <si>
    <t>расходы за 1 квартал 2023 года (тыс. руб.)</t>
  </si>
  <si>
    <t>1202</t>
  </si>
  <si>
    <t>Периодическая печать и издательства</t>
  </si>
  <si>
    <t>1004</t>
  </si>
  <si>
    <t>Охрана семьи и детства</t>
  </si>
  <si>
    <t>Аналитические данные о расходах бюджета Белозерского муниципального округа за 1 квартал 2023 года</t>
  </si>
  <si>
    <t>расходы консолидированного бюджета за 1 квартал  2022 года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</si>
</sst>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164" fontId="4" fillId="0" borderId="1" xfId="6" applyNumberFormat="1" applyFont="1" applyFill="1" applyBorder="1" applyAlignment="1" applyProtection="1">
      <alignment horizontal="right" vertical="center"/>
      <protection hidden="1"/>
    </xf>
    <xf numFmtId="165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/>
    <xf numFmtId="165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7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  <cellStyle name="Обычный_tm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zoomScale="90" zoomScaleNormal="90" workbookViewId="0">
      <selection activeCell="J4" sqref="J4"/>
    </sheetView>
  </sheetViews>
  <sheetFormatPr defaultColWidth="9.33203125" defaultRowHeight="18.75" x14ac:dyDescent="0.3"/>
  <cols>
    <col min="1" max="1" width="14.83203125" style="8" customWidth="1"/>
    <col min="2" max="2" width="65.6640625" style="1" customWidth="1"/>
    <col min="3" max="3" width="17.33203125" style="1" customWidth="1"/>
    <col min="4" max="4" width="16.5" style="11" customWidth="1"/>
    <col min="5" max="5" width="17.83203125" style="11" customWidth="1"/>
    <col min="6" max="6" width="16.83203125" style="1" customWidth="1"/>
    <col min="7" max="7" width="14.1640625" style="1" customWidth="1"/>
    <col min="8" max="16384" width="9.33203125" style="1"/>
  </cols>
  <sheetData>
    <row r="2" spans="1:7" ht="18.75" customHeight="1" x14ac:dyDescent="0.3">
      <c r="A2" s="17" t="s">
        <v>76</v>
      </c>
      <c r="B2" s="17"/>
      <c r="C2" s="17"/>
      <c r="D2" s="17"/>
      <c r="E2" s="17"/>
      <c r="F2" s="17"/>
      <c r="G2" s="17"/>
    </row>
    <row r="3" spans="1:7" x14ac:dyDescent="0.3">
      <c r="G3" s="1" t="s">
        <v>63</v>
      </c>
    </row>
    <row r="4" spans="1:7" ht="144.75" customHeight="1" x14ac:dyDescent="0.3">
      <c r="A4" s="3" t="s">
        <v>3</v>
      </c>
      <c r="B4" s="9" t="s">
        <v>2</v>
      </c>
      <c r="C4" s="9" t="s">
        <v>70</v>
      </c>
      <c r="D4" s="2" t="s">
        <v>71</v>
      </c>
      <c r="E4" s="2" t="s">
        <v>43</v>
      </c>
      <c r="F4" s="2" t="s">
        <v>77</v>
      </c>
      <c r="G4" s="3" t="s">
        <v>1</v>
      </c>
    </row>
    <row r="5" spans="1:7" ht="61.5" customHeight="1" x14ac:dyDescent="0.3">
      <c r="A5" s="7" t="s">
        <v>4</v>
      </c>
      <c r="B5" s="4" t="s">
        <v>21</v>
      </c>
      <c r="C5" s="12">
        <v>2256.9</v>
      </c>
      <c r="D5" s="12">
        <v>501.1</v>
      </c>
      <c r="E5" s="13">
        <f>D5/C5</f>
        <v>0.2220302184412247</v>
      </c>
      <c r="F5" s="12">
        <v>1283.7</v>
      </c>
      <c r="G5" s="15">
        <f>D5/F5-100%</f>
        <v>-0.60964399781880507</v>
      </c>
    </row>
    <row r="6" spans="1:7" ht="75" x14ac:dyDescent="0.3">
      <c r="A6" s="7" t="s">
        <v>5</v>
      </c>
      <c r="B6" s="4" t="s">
        <v>22</v>
      </c>
      <c r="C6" s="12">
        <v>4103.8</v>
      </c>
      <c r="D6" s="12">
        <v>1308.3</v>
      </c>
      <c r="E6" s="13">
        <f t="shared" ref="E6:E36" si="0">D6/C6</f>
        <v>0.31880208587163117</v>
      </c>
      <c r="F6" s="12">
        <v>1351.2</v>
      </c>
      <c r="G6" s="15">
        <f t="shared" ref="G6:G39" si="1">D6/F6-100%</f>
        <v>-3.1749555950266517E-2</v>
      </c>
    </row>
    <row r="7" spans="1:7" ht="79.5" customHeight="1" x14ac:dyDescent="0.3">
      <c r="A7" s="7" t="s">
        <v>6</v>
      </c>
      <c r="B7" s="4" t="s">
        <v>23</v>
      </c>
      <c r="C7" s="12">
        <v>45961.9</v>
      </c>
      <c r="D7" s="12">
        <v>9230.4</v>
      </c>
      <c r="E7" s="13">
        <f t="shared" si="0"/>
        <v>0.200827206882222</v>
      </c>
      <c r="F7" s="12">
        <v>9123.7999999999993</v>
      </c>
      <c r="G7" s="15">
        <f t="shared" si="1"/>
        <v>1.1683728271115079E-2</v>
      </c>
    </row>
    <row r="8" spans="1:7" x14ac:dyDescent="0.3">
      <c r="A8" s="7" t="s">
        <v>44</v>
      </c>
      <c r="B8" s="4" t="s">
        <v>45</v>
      </c>
      <c r="C8" s="12">
        <v>0.8</v>
      </c>
      <c r="D8" s="12">
        <v>0</v>
      </c>
      <c r="E8" s="13">
        <f t="shared" si="0"/>
        <v>0</v>
      </c>
      <c r="F8" s="12">
        <v>27.5</v>
      </c>
      <c r="G8" s="15">
        <f t="shared" si="1"/>
        <v>-1</v>
      </c>
    </row>
    <row r="9" spans="1:7" ht="62.25" customHeight="1" x14ac:dyDescent="0.3">
      <c r="A9" s="7" t="s">
        <v>7</v>
      </c>
      <c r="B9" s="4" t="s">
        <v>24</v>
      </c>
      <c r="C9" s="12">
        <v>10924.1</v>
      </c>
      <c r="D9" s="12">
        <v>2416.5</v>
      </c>
      <c r="E9" s="13">
        <f t="shared" si="0"/>
        <v>0.22120815444750597</v>
      </c>
      <c r="F9" s="12">
        <v>1781.1</v>
      </c>
      <c r="G9" s="15">
        <f t="shared" si="1"/>
        <v>0.35674583122789305</v>
      </c>
    </row>
    <row r="10" spans="1:7" ht="29.25" customHeight="1" x14ac:dyDescent="0.3">
      <c r="A10" s="7" t="s">
        <v>61</v>
      </c>
      <c r="B10" s="4" t="s">
        <v>62</v>
      </c>
      <c r="C10" s="12">
        <v>500</v>
      </c>
      <c r="D10" s="12">
        <v>0</v>
      </c>
      <c r="E10" s="13">
        <f t="shared" si="0"/>
        <v>0</v>
      </c>
      <c r="F10" s="12">
        <v>0</v>
      </c>
      <c r="G10" s="15">
        <v>0</v>
      </c>
    </row>
    <row r="11" spans="1:7" x14ac:dyDescent="0.3">
      <c r="A11" s="7" t="s">
        <v>8</v>
      </c>
      <c r="B11" s="4" t="s">
        <v>25</v>
      </c>
      <c r="C11" s="12">
        <f>71822.1+3.2</f>
        <v>71825.3</v>
      </c>
      <c r="D11" s="12">
        <v>17231.3</v>
      </c>
      <c r="E11" s="13">
        <f t="shared" si="0"/>
        <v>0.23990571567400343</v>
      </c>
      <c r="F11" s="12">
        <v>16360.7</v>
      </c>
      <c r="G11" s="15">
        <f t="shared" si="1"/>
        <v>5.3212882089397118E-2</v>
      </c>
    </row>
    <row r="12" spans="1:7" ht="37.5" x14ac:dyDescent="0.3">
      <c r="A12" s="7" t="s">
        <v>64</v>
      </c>
      <c r="B12" s="4" t="s">
        <v>65</v>
      </c>
      <c r="C12" s="12">
        <v>996.5</v>
      </c>
      <c r="D12" s="12">
        <v>141.4</v>
      </c>
      <c r="E12" s="13">
        <f t="shared" si="0"/>
        <v>0.14189663823381837</v>
      </c>
      <c r="F12" s="12">
        <v>121.6</v>
      </c>
      <c r="G12" s="15">
        <f t="shared" si="1"/>
        <v>0.16282894736842124</v>
      </c>
    </row>
    <row r="13" spans="1:7" x14ac:dyDescent="0.3">
      <c r="A13" s="7" t="s">
        <v>9</v>
      </c>
      <c r="B13" s="4" t="s">
        <v>60</v>
      </c>
      <c r="C13" s="12">
        <v>2579.6</v>
      </c>
      <c r="D13" s="12">
        <v>567.5</v>
      </c>
      <c r="E13" s="13">
        <f t="shared" si="0"/>
        <v>0.21999534811598698</v>
      </c>
      <c r="F13" s="12">
        <v>663.9</v>
      </c>
      <c r="G13" s="15">
        <f t="shared" si="1"/>
        <v>-0.14520259075161923</v>
      </c>
    </row>
    <row r="14" spans="1:7" ht="75" x14ac:dyDescent="0.3">
      <c r="A14" s="7" t="s">
        <v>66</v>
      </c>
      <c r="B14" s="4" t="s">
        <v>67</v>
      </c>
      <c r="C14" s="12">
        <v>900</v>
      </c>
      <c r="D14" s="12">
        <v>32.4</v>
      </c>
      <c r="E14" s="13">
        <f t="shared" si="0"/>
        <v>3.5999999999999997E-2</v>
      </c>
      <c r="F14" s="12">
        <v>53.5</v>
      </c>
      <c r="G14" s="15">
        <f t="shared" si="1"/>
        <v>-0.39439252336448605</v>
      </c>
    </row>
    <row r="15" spans="1:7" ht="40.5" customHeight="1" x14ac:dyDescent="0.3">
      <c r="A15" s="7" t="s">
        <v>46</v>
      </c>
      <c r="B15" s="4" t="s">
        <v>47</v>
      </c>
      <c r="C15" s="12">
        <v>205.6</v>
      </c>
      <c r="D15" s="12">
        <v>0</v>
      </c>
      <c r="E15" s="13">
        <f t="shared" si="0"/>
        <v>0</v>
      </c>
      <c r="F15" s="12">
        <v>0</v>
      </c>
      <c r="G15" s="15">
        <v>0</v>
      </c>
    </row>
    <row r="16" spans="1:7" ht="23.25" customHeight="1" x14ac:dyDescent="0.3">
      <c r="A16" s="7" t="s">
        <v>48</v>
      </c>
      <c r="B16" s="4" t="s">
        <v>49</v>
      </c>
      <c r="C16" s="12">
        <v>2911.4</v>
      </c>
      <c r="D16" s="12">
        <v>0</v>
      </c>
      <c r="E16" s="13">
        <f t="shared" si="0"/>
        <v>0</v>
      </c>
      <c r="F16" s="12">
        <v>98.2</v>
      </c>
      <c r="G16" s="15">
        <f t="shared" si="1"/>
        <v>-1</v>
      </c>
    </row>
    <row r="17" spans="1:7" x14ac:dyDescent="0.3">
      <c r="A17" s="7" t="s">
        <v>10</v>
      </c>
      <c r="B17" s="4" t="s">
        <v>26</v>
      </c>
      <c r="C17" s="12">
        <v>82567.399999999994</v>
      </c>
      <c r="D17" s="12">
        <v>3635.4</v>
      </c>
      <c r="E17" s="13">
        <f t="shared" si="0"/>
        <v>4.402948379142374E-2</v>
      </c>
      <c r="F17" s="12">
        <v>3450.5</v>
      </c>
      <c r="G17" s="15">
        <f t="shared" si="1"/>
        <v>5.3586436748297439E-2</v>
      </c>
    </row>
    <row r="18" spans="1:7" ht="23.25" customHeight="1" x14ac:dyDescent="0.3">
      <c r="A18" s="7" t="s">
        <v>11</v>
      </c>
      <c r="B18" s="4" t="s">
        <v>27</v>
      </c>
      <c r="C18" s="12">
        <v>8103.3</v>
      </c>
      <c r="D18" s="12">
        <v>1635.2</v>
      </c>
      <c r="E18" s="13">
        <f t="shared" si="0"/>
        <v>0.20179433070477459</v>
      </c>
      <c r="F18" s="12">
        <v>1556.8</v>
      </c>
      <c r="G18" s="15">
        <f t="shared" si="1"/>
        <v>5.0359712230215958E-2</v>
      </c>
    </row>
    <row r="19" spans="1:7" ht="23.25" customHeight="1" x14ac:dyDescent="0.3">
      <c r="A19" s="7" t="s">
        <v>56</v>
      </c>
      <c r="B19" s="4" t="s">
        <v>57</v>
      </c>
      <c r="C19" s="14">
        <f>595367.2+43008.8</f>
        <v>638376</v>
      </c>
      <c r="D19" s="14">
        <v>2126.5</v>
      </c>
      <c r="E19" s="13">
        <f t="shared" si="0"/>
        <v>3.3311089389325413E-3</v>
      </c>
      <c r="F19" s="14">
        <v>2920.3</v>
      </c>
      <c r="G19" s="15">
        <f t="shared" si="1"/>
        <v>-0.27182138821353974</v>
      </c>
    </row>
    <row r="20" spans="1:7" x14ac:dyDescent="0.3">
      <c r="A20" s="7" t="s">
        <v>54</v>
      </c>
      <c r="B20" s="4" t="s">
        <v>55</v>
      </c>
      <c r="C20" s="14">
        <v>8221.9</v>
      </c>
      <c r="D20" s="14">
        <v>35</v>
      </c>
      <c r="E20" s="13">
        <f t="shared" si="0"/>
        <v>4.2569235821403812E-3</v>
      </c>
      <c r="F20" s="14">
        <v>1692.7</v>
      </c>
      <c r="G20" s="15">
        <f t="shared" si="1"/>
        <v>-0.97932297512849298</v>
      </c>
    </row>
    <row r="21" spans="1:7" x14ac:dyDescent="0.3">
      <c r="A21" s="7" t="s">
        <v>58</v>
      </c>
      <c r="B21" s="4" t="s">
        <v>59</v>
      </c>
      <c r="C21" s="14">
        <v>46574.7</v>
      </c>
      <c r="D21" s="14">
        <v>6085.7</v>
      </c>
      <c r="E21" s="13">
        <f t="shared" si="0"/>
        <v>0.13066536123689471</v>
      </c>
      <c r="F21" s="14">
        <v>5234.3</v>
      </c>
      <c r="G21" s="15">
        <f t="shared" si="1"/>
        <v>0.16265785300804292</v>
      </c>
    </row>
    <row r="22" spans="1:7" ht="37.5" x14ac:dyDescent="0.3">
      <c r="A22" s="7" t="s">
        <v>37</v>
      </c>
      <c r="B22" s="4" t="s">
        <v>38</v>
      </c>
      <c r="C22" s="12">
        <v>16950.8</v>
      </c>
      <c r="D22" s="12">
        <v>3532.7</v>
      </c>
      <c r="E22" s="13">
        <f t="shared" si="0"/>
        <v>0.20840904264105528</v>
      </c>
      <c r="F22" s="12">
        <v>1521.2</v>
      </c>
      <c r="G22" s="15">
        <f t="shared" si="1"/>
        <v>1.3223113331580327</v>
      </c>
    </row>
    <row r="23" spans="1:7" ht="37.5" x14ac:dyDescent="0.3">
      <c r="A23" s="7" t="s">
        <v>68</v>
      </c>
      <c r="B23" s="4" t="s">
        <v>69</v>
      </c>
      <c r="C23" s="12">
        <v>148249.79999999999</v>
      </c>
      <c r="D23" s="12">
        <v>0</v>
      </c>
      <c r="E23" s="13">
        <f t="shared" si="0"/>
        <v>0</v>
      </c>
      <c r="F23" s="12">
        <v>0</v>
      </c>
      <c r="G23" s="15">
        <v>0</v>
      </c>
    </row>
    <row r="24" spans="1:7" ht="37.5" x14ac:dyDescent="0.3">
      <c r="A24" s="7" t="s">
        <v>50</v>
      </c>
      <c r="B24" s="4" t="s">
        <v>51</v>
      </c>
      <c r="C24" s="12">
        <v>12.9</v>
      </c>
      <c r="D24" s="12">
        <v>0</v>
      </c>
      <c r="E24" s="13">
        <f t="shared" si="0"/>
        <v>0</v>
      </c>
      <c r="F24" s="12">
        <v>0</v>
      </c>
      <c r="G24" s="15">
        <v>0</v>
      </c>
    </row>
    <row r="25" spans="1:7" ht="37.5" x14ac:dyDescent="0.3">
      <c r="A25" s="7" t="s">
        <v>39</v>
      </c>
      <c r="B25" s="4" t="s">
        <v>40</v>
      </c>
      <c r="C25" s="12">
        <v>762.4</v>
      </c>
      <c r="D25" s="12">
        <v>12.9</v>
      </c>
      <c r="E25" s="13">
        <f t="shared" si="0"/>
        <v>1.6920251836306403E-2</v>
      </c>
      <c r="F25" s="12">
        <v>8.9</v>
      </c>
      <c r="G25" s="15">
        <f t="shared" si="1"/>
        <v>0.449438202247191</v>
      </c>
    </row>
    <row r="26" spans="1:7" x14ac:dyDescent="0.3">
      <c r="A26" s="7" t="s">
        <v>12</v>
      </c>
      <c r="B26" s="4" t="s">
        <v>28</v>
      </c>
      <c r="C26" s="12">
        <f>111698.3+11.2+5.1+18.2+5.3+130+8.3</f>
        <v>111876.40000000001</v>
      </c>
      <c r="D26" s="12">
        <v>24205.3</v>
      </c>
      <c r="E26" s="13">
        <f t="shared" si="0"/>
        <v>0.21635751597298444</v>
      </c>
      <c r="F26" s="12">
        <v>19478.7</v>
      </c>
      <c r="G26" s="15">
        <f t="shared" si="1"/>
        <v>0.24265479729140016</v>
      </c>
    </row>
    <row r="27" spans="1:7" x14ac:dyDescent="0.3">
      <c r="A27" s="7" t="s">
        <v>13</v>
      </c>
      <c r="B27" s="4" t="s">
        <v>29</v>
      </c>
      <c r="C27" s="12">
        <f>223534.1+6.3-422</f>
        <v>223118.4</v>
      </c>
      <c r="D27" s="12">
        <v>53093.8</v>
      </c>
      <c r="E27" s="13">
        <f t="shared" si="0"/>
        <v>0.23796244505159594</v>
      </c>
      <c r="F27" s="12">
        <v>45112.4</v>
      </c>
      <c r="G27" s="15">
        <f t="shared" si="1"/>
        <v>0.17692253127743141</v>
      </c>
    </row>
    <row r="28" spans="1:7" x14ac:dyDescent="0.3">
      <c r="A28" s="7" t="s">
        <v>41</v>
      </c>
      <c r="B28" s="4" t="s">
        <v>42</v>
      </c>
      <c r="C28" s="12">
        <v>17660.599999999999</v>
      </c>
      <c r="D28" s="12">
        <v>3659</v>
      </c>
      <c r="E28" s="13">
        <f t="shared" si="0"/>
        <v>0.20718435387246187</v>
      </c>
      <c r="F28" s="12">
        <v>1736.7</v>
      </c>
      <c r="G28" s="15">
        <f t="shared" si="1"/>
        <v>1.1068693499165083</v>
      </c>
    </row>
    <row r="29" spans="1:7" x14ac:dyDescent="0.3">
      <c r="A29" s="7" t="s">
        <v>14</v>
      </c>
      <c r="B29" s="4" t="s">
        <v>30</v>
      </c>
      <c r="C29" s="12">
        <v>300</v>
      </c>
      <c r="D29" s="12">
        <v>0</v>
      </c>
      <c r="E29" s="13">
        <f t="shared" si="0"/>
        <v>0</v>
      </c>
      <c r="F29" s="12">
        <v>5.2</v>
      </c>
      <c r="G29" s="15">
        <f t="shared" si="1"/>
        <v>-1</v>
      </c>
    </row>
    <row r="30" spans="1:7" x14ac:dyDescent="0.3">
      <c r="A30" s="7" t="s">
        <v>15</v>
      </c>
      <c r="B30" s="4" t="s">
        <v>31</v>
      </c>
      <c r="C30" s="12">
        <f>26071.7-6.3-16.3-23.5+292-8.3</f>
        <v>26309.300000000003</v>
      </c>
      <c r="D30" s="12">
        <v>3828.9</v>
      </c>
      <c r="E30" s="13">
        <f t="shared" si="0"/>
        <v>0.14553408870627496</v>
      </c>
      <c r="F30" s="12">
        <v>3197.8</v>
      </c>
      <c r="G30" s="15">
        <f t="shared" si="1"/>
        <v>0.19735443117143037</v>
      </c>
    </row>
    <row r="31" spans="1:7" x14ac:dyDescent="0.3">
      <c r="A31" s="7" t="s">
        <v>16</v>
      </c>
      <c r="B31" s="4" t="s">
        <v>32</v>
      </c>
      <c r="C31" s="12">
        <f>39125.9-323.3</f>
        <v>38802.6</v>
      </c>
      <c r="D31" s="12">
        <v>7914.7</v>
      </c>
      <c r="E31" s="13">
        <f t="shared" si="0"/>
        <v>0.20397344507842258</v>
      </c>
      <c r="F31" s="12">
        <v>7756.8</v>
      </c>
      <c r="G31" s="15">
        <f t="shared" si="1"/>
        <v>2.0356332508250752E-2</v>
      </c>
    </row>
    <row r="32" spans="1:7" ht="20.25" customHeight="1" x14ac:dyDescent="0.3">
      <c r="A32" s="7" t="s">
        <v>52</v>
      </c>
      <c r="B32" s="4" t="s">
        <v>53</v>
      </c>
      <c r="C32" s="5">
        <v>198.5</v>
      </c>
      <c r="D32" s="10">
        <v>0</v>
      </c>
      <c r="E32" s="13">
        <f t="shared" si="0"/>
        <v>0</v>
      </c>
      <c r="F32" s="10">
        <v>0</v>
      </c>
      <c r="G32" s="15">
        <v>0</v>
      </c>
    </row>
    <row r="33" spans="1:7" x14ac:dyDescent="0.3">
      <c r="A33" s="7" t="s">
        <v>17</v>
      </c>
      <c r="B33" s="4" t="s">
        <v>33</v>
      </c>
      <c r="C33" s="12">
        <v>4126.3999999999996</v>
      </c>
      <c r="D33" s="12">
        <v>891.6</v>
      </c>
      <c r="E33" s="13">
        <f t="shared" si="0"/>
        <v>0.21607212097712294</v>
      </c>
      <c r="F33" s="12">
        <v>945</v>
      </c>
      <c r="G33" s="15">
        <f t="shared" si="1"/>
        <v>-5.6507936507936507E-2</v>
      </c>
    </row>
    <row r="34" spans="1:7" x14ac:dyDescent="0.3">
      <c r="A34" s="7" t="s">
        <v>18</v>
      </c>
      <c r="B34" s="4" t="s">
        <v>34</v>
      </c>
      <c r="C34" s="12">
        <f>4238.2-3.2-46.3</f>
        <v>4188.7</v>
      </c>
      <c r="D34" s="12">
        <v>1773.9</v>
      </c>
      <c r="E34" s="13">
        <f t="shared" si="0"/>
        <v>0.42349655024231864</v>
      </c>
      <c r="F34" s="12">
        <v>2543</v>
      </c>
      <c r="G34" s="15">
        <f t="shared" si="1"/>
        <v>-0.3024380652772316</v>
      </c>
    </row>
    <row r="35" spans="1:7" x14ac:dyDescent="0.3">
      <c r="A35" s="7" t="s">
        <v>74</v>
      </c>
      <c r="B35" s="4" t="s">
        <v>75</v>
      </c>
      <c r="C35" s="12">
        <v>0</v>
      </c>
      <c r="D35" s="12">
        <v>0</v>
      </c>
      <c r="E35" s="13">
        <v>0</v>
      </c>
      <c r="F35" s="12">
        <v>587</v>
      </c>
      <c r="G35" s="15">
        <f t="shared" si="1"/>
        <v>-1</v>
      </c>
    </row>
    <row r="36" spans="1:7" ht="21" customHeight="1" x14ac:dyDescent="0.3">
      <c r="A36" s="7" t="s">
        <v>19</v>
      </c>
      <c r="B36" s="4" t="s">
        <v>35</v>
      </c>
      <c r="C36" s="12">
        <v>1537.4</v>
      </c>
      <c r="D36" s="12">
        <v>252.5</v>
      </c>
      <c r="E36" s="13">
        <f t="shared" si="0"/>
        <v>0.16423832444386627</v>
      </c>
      <c r="F36" s="12">
        <v>280.8</v>
      </c>
      <c r="G36" s="15">
        <f t="shared" si="1"/>
        <v>-0.1007834757834758</v>
      </c>
    </row>
    <row r="37" spans="1:7" ht="21" customHeight="1" x14ac:dyDescent="0.3">
      <c r="A37" s="7" t="s">
        <v>20</v>
      </c>
      <c r="B37" s="4" t="s">
        <v>36</v>
      </c>
      <c r="C37" s="12">
        <v>23779.9</v>
      </c>
      <c r="D37" s="12">
        <v>3143.2</v>
      </c>
      <c r="E37" s="13">
        <f t="shared" ref="E37" si="2">D37/C37</f>
        <v>0.13217885693379702</v>
      </c>
      <c r="F37" s="12">
        <v>3781.6</v>
      </c>
      <c r="G37" s="15">
        <f t="shared" ref="G37" si="3">D37/F37-100%</f>
        <v>-0.16881743177491015</v>
      </c>
    </row>
    <row r="38" spans="1:7" x14ac:dyDescent="0.3">
      <c r="A38" s="7" t="s">
        <v>72</v>
      </c>
      <c r="B38" s="4" t="s">
        <v>73</v>
      </c>
      <c r="C38" s="12">
        <v>0</v>
      </c>
      <c r="D38" s="12">
        <v>0</v>
      </c>
      <c r="E38" s="13">
        <v>0</v>
      </c>
      <c r="F38" s="12">
        <v>36.5</v>
      </c>
      <c r="G38" s="15">
        <f t="shared" si="1"/>
        <v>-1</v>
      </c>
    </row>
    <row r="39" spans="1:7" x14ac:dyDescent="0.3">
      <c r="A39" s="18" t="s">
        <v>0</v>
      </c>
      <c r="B39" s="19"/>
      <c r="C39" s="6">
        <f>SUM(C5:C38)</f>
        <v>1544883.2999999996</v>
      </c>
      <c r="D39" s="6">
        <f>SUM(D5:D38)</f>
        <v>147255.20000000001</v>
      </c>
      <c r="E39" s="13">
        <f t="shared" ref="E39" si="4">D39/C39</f>
        <v>9.5318008810115332E-2</v>
      </c>
      <c r="F39" s="16">
        <f>SUM(F5:F38)</f>
        <v>132711.4</v>
      </c>
      <c r="G39" s="15">
        <f t="shared" si="1"/>
        <v>0.10958968106733868</v>
      </c>
    </row>
  </sheetData>
  <mergeCells count="2">
    <mergeCell ref="A2:G2"/>
    <mergeCell ref="A39:B3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2023-04-24T09:33:28Z</cp:lastPrinted>
  <dcterms:created xsi:type="dcterms:W3CDTF">2010-12-20T06:56:33Z</dcterms:created>
  <dcterms:modified xsi:type="dcterms:W3CDTF">2023-04-24T12:26:22Z</dcterms:modified>
</cp:coreProperties>
</file>